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Лист1" sheetId="2" r:id="rId1"/>
  </sheets>
  <definedNames>
    <definedName name="_xlnm._FilterDatabase" localSheetId="0" hidden="1">Лист1!$A$10:$E$169</definedName>
    <definedName name="_xlnm.Print_Area" localSheetId="0">Лист1!$A$1:$E$169</definedName>
  </definedNames>
  <calcPr calcId="145621"/>
</workbook>
</file>

<file path=xl/calcChain.xml><?xml version="1.0" encoding="utf-8"?>
<calcChain xmlns="http://schemas.openxmlformats.org/spreadsheetml/2006/main">
  <c r="E167" i="2" l="1"/>
  <c r="E133" i="2" l="1"/>
  <c r="E134" i="2" l="1"/>
  <c r="E168" i="2" l="1"/>
  <c r="E45" i="2" l="1"/>
  <c r="E46" i="2"/>
  <c r="E83" i="2" l="1"/>
  <c r="E22" i="2" l="1"/>
  <c r="E79" i="2" l="1"/>
  <c r="E11" i="2" l="1"/>
  <c r="E12" i="2"/>
  <c r="E13" i="2"/>
  <c r="E160" i="2" l="1"/>
  <c r="E27" i="2" l="1"/>
  <c r="E35" i="2" l="1"/>
  <c r="E118" i="2" l="1"/>
  <c r="E15" i="2" l="1"/>
  <c r="E14" i="2"/>
  <c r="E155" i="2" l="1"/>
</calcChain>
</file>

<file path=xl/sharedStrings.xml><?xml version="1.0" encoding="utf-8"?>
<sst xmlns="http://schemas.openxmlformats.org/spreadsheetml/2006/main" count="369" uniqueCount="93">
  <si>
    <t>№ з/п</t>
  </si>
  <si>
    <t>(згідно постанови КМУ № 339 від 27.05.2015)</t>
  </si>
  <si>
    <t>Орган ДПСУ</t>
  </si>
  <si>
    <t>Державна прикордонна служба України</t>
  </si>
  <si>
    <t>грн. коп.</t>
  </si>
  <si>
    <t>ІНФОРМАЦІЯ</t>
  </si>
  <si>
    <t>Напрями використання</t>
  </si>
  <si>
    <t xml:space="preserve">Вид отриманих благодійних пожертв у натуральній формі </t>
  </si>
  <si>
    <t>Загальна сума</t>
  </si>
  <si>
    <r>
      <t xml:space="preserve"> про обсяги отриманих</t>
    </r>
    <r>
      <rPr>
        <b/>
        <sz val="18"/>
        <color indexed="8"/>
        <rFont val="Times New Roman"/>
        <family val="1"/>
        <charset val="204"/>
      </rPr>
      <t xml:space="preserve"> благодійних пожертв у натуральній формі*</t>
    </r>
    <r>
      <rPr>
        <sz val="18"/>
        <color indexed="8"/>
        <rFont val="Times New Roman"/>
        <family val="1"/>
        <charset val="204"/>
      </rPr>
      <t xml:space="preserve"> та напрями їх використання</t>
    </r>
  </si>
  <si>
    <t>в/ч 1465</t>
  </si>
  <si>
    <t>в/ч 2522</t>
  </si>
  <si>
    <t>Матеріально-технічне забезпечення загону</t>
  </si>
  <si>
    <t>в/ч 2196</t>
  </si>
  <si>
    <t>в/ч 2253</t>
  </si>
  <si>
    <t>в/ч 1474</t>
  </si>
  <si>
    <t>Медичне обладнання</t>
  </si>
  <si>
    <t>в/ч 2524</t>
  </si>
  <si>
    <t>в/ч 1491</t>
  </si>
  <si>
    <t>в/ч 2193</t>
  </si>
  <si>
    <t>в/ч 2161</t>
  </si>
  <si>
    <t>в/ч 9971</t>
  </si>
  <si>
    <t>в/ч 2197</t>
  </si>
  <si>
    <t>в/ч 2418</t>
  </si>
  <si>
    <t>в/ч 9937</t>
  </si>
  <si>
    <t>в/ч 9953</t>
  </si>
  <si>
    <t>в/ч 9938</t>
  </si>
  <si>
    <t>в/ч 1494</t>
  </si>
  <si>
    <t>в/ч 2144</t>
  </si>
  <si>
    <t>в/ч 1485</t>
  </si>
  <si>
    <t>в/ч 2138</t>
  </si>
  <si>
    <t>в/ч 2142</t>
  </si>
  <si>
    <t>в/ч 9930</t>
  </si>
  <si>
    <t>в/ч 1498</t>
  </si>
  <si>
    <t>в/ч 9960</t>
  </si>
  <si>
    <t>в/ч 9951</t>
  </si>
  <si>
    <t>в/ч 1495</t>
  </si>
  <si>
    <t>Матеріально-технічне забезпечення підрозділів</t>
  </si>
  <si>
    <t>Комп'ютерна техніка та інше майно зв'язку</t>
  </si>
  <si>
    <t xml:space="preserve">Забезпечення телекомунікаційної складової </t>
  </si>
  <si>
    <t>Продукти харчування та продовольче майно</t>
  </si>
  <si>
    <t>в/ч 2428</t>
  </si>
  <si>
    <t>Медикаменти та перев'язувальні матеріали</t>
  </si>
  <si>
    <t>Службові собаки</t>
  </si>
  <si>
    <t>Забезпечення охорони кордону</t>
  </si>
  <si>
    <t>Майно відділення пально-мастильних матеріалів</t>
  </si>
  <si>
    <t>Майно відділення речового забезпечення</t>
  </si>
  <si>
    <t xml:space="preserve"> </t>
  </si>
  <si>
    <t>в/ч 1493</t>
  </si>
  <si>
    <t>Облаштування матеріально-технічної бази підрозділів</t>
  </si>
  <si>
    <t>Медикаменти ветеринарної медицини</t>
  </si>
  <si>
    <t>в/ч 1467</t>
  </si>
  <si>
    <t>Забезпечення телекомунікаційної складової підрозділів</t>
  </si>
  <si>
    <t>Майно відділення інженерного облаштування кордону</t>
  </si>
  <si>
    <t>в/ч 1567</t>
  </si>
  <si>
    <t>в/ч 2382</t>
  </si>
  <si>
    <t>Матеріально-технічне забезпечення КНЦ</t>
  </si>
  <si>
    <t>в/ч 1484</t>
  </si>
  <si>
    <t>Забезпечення заходів спеціального призначення</t>
  </si>
  <si>
    <t>Матеріали та обладнання спеціального призначення</t>
  </si>
  <si>
    <t>в/ч 1565</t>
  </si>
  <si>
    <t>послуги зв'язку</t>
  </si>
  <si>
    <t>в/ч 1492</t>
  </si>
  <si>
    <t>в/ч 1487</t>
  </si>
  <si>
    <t>в/ч 1472</t>
  </si>
  <si>
    <t>майно РАО</t>
  </si>
  <si>
    <t>в/ч 9997</t>
  </si>
  <si>
    <t>в/ч 2195</t>
  </si>
  <si>
    <t>Майно ТЗПК</t>
  </si>
  <si>
    <t>корм для службових тварин</t>
  </si>
  <si>
    <t>Наркотична речовина</t>
  </si>
  <si>
    <t>Поліпшення матеріально-технічної бази підрозділів охорони кордону  (тренування службових собак)</t>
  </si>
  <si>
    <t>Ліцей</t>
  </si>
  <si>
    <t>в/ч 1563</t>
  </si>
  <si>
    <t>Майно РАО</t>
  </si>
  <si>
    <t>Житлово-експлуатаційні послуги</t>
  </si>
  <si>
    <t>за 9 місяців 2019 року</t>
  </si>
  <si>
    <t>Медичне забезпечення особового складу</t>
  </si>
  <si>
    <t>Майно номенклатури підрозділу автомобільного та бронетанкового забезпечення</t>
  </si>
  <si>
    <t>Майно номенклатури підрозділу житлово-експлуатаційного забезпечення</t>
  </si>
  <si>
    <t>Матеріально-технічне забезпечення госпіталю</t>
  </si>
  <si>
    <t>Матеріально-технічне забезпечення Центру</t>
  </si>
  <si>
    <t>Забезпечення телекомунікаційної складової НАДПСУ</t>
  </si>
  <si>
    <t>Матеріально-технічне забезпечення НАДПСУ</t>
  </si>
  <si>
    <t xml:space="preserve">Матеріально-технічне забезпечення підрозділів </t>
  </si>
  <si>
    <t>Медичне забезпечення особового складу КНЦ</t>
  </si>
  <si>
    <t>Медичне забезпечення особового складу НАДПСУ</t>
  </si>
  <si>
    <t>Медичне забезпечення особового складу Центру</t>
  </si>
  <si>
    <t>Поліпшення  матеріально-технічної бази НАДПСУ</t>
  </si>
  <si>
    <t xml:space="preserve">Матеріально-технічне забезпечення санаторію </t>
  </si>
  <si>
    <t>Матеріально-технічне забезпечення Ліцею</t>
  </si>
  <si>
    <t>Забезпечення телекомунікаційної складової КНЦ</t>
  </si>
  <si>
    <t>Поліпшення  телекомунікаційних систем Центру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</si>
</sst>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2" fillId="0" borderId="0">
      <alignment horizontal="left" vertical="center"/>
    </xf>
    <xf numFmtId="0" fontId="12" fillId="0" borderId="0">
      <alignment horizontal="right" vertical="center"/>
    </xf>
    <xf numFmtId="0" fontId="13" fillId="0" borderId="0">
      <alignment horizontal="center" vertical="center"/>
    </xf>
    <xf numFmtId="0" fontId="13" fillId="0" borderId="0">
      <alignment horizontal="left" vertical="center"/>
    </xf>
    <xf numFmtId="0" fontId="14" fillId="0" borderId="0">
      <alignment horizontal="center" vertical="top"/>
    </xf>
    <xf numFmtId="0" fontId="2" fillId="0" borderId="0"/>
    <xf numFmtId="0" fontId="6" fillId="0" borderId="0"/>
    <xf numFmtId="0" fontId="10" fillId="0" borderId="0"/>
    <xf numFmtId="0" fontId="11" fillId="0" borderId="0"/>
    <xf numFmtId="0" fontId="2" fillId="0" borderId="0"/>
    <xf numFmtId="0" fontId="1" fillId="0" borderId="0"/>
    <xf numFmtId="0" fontId="22" fillId="0" borderId="0"/>
    <xf numFmtId="0" fontId="25" fillId="0" borderId="0"/>
    <xf numFmtId="0" fontId="1" fillId="0" borderId="0"/>
  </cellStyleXfs>
  <cellXfs count="62">
    <xf numFmtId="0" fontId="0" fillId="0" borderId="0" xfId="0"/>
    <xf numFmtId="0" fontId="15" fillId="0" borderId="0" xfId="0" applyFont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23" fillId="0" borderId="0" xfId="0" applyFont="1"/>
    <xf numFmtId="4" fontId="24" fillId="0" borderId="0" xfId="0" applyNumberFormat="1" applyFont="1" applyFill="1" applyBorder="1" applyAlignment="1">
      <alignment horizontal="right" vertical="center" wrapText="1" indent="2"/>
    </xf>
    <xf numFmtId="0" fontId="15" fillId="0" borderId="0" xfId="0" applyFont="1" applyFill="1"/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6" fillId="0" borderId="2" xfId="14" applyNumberFormat="1" applyFont="1" applyFill="1" applyBorder="1" applyAlignment="1">
      <alignment horizontal="left" vertical="center" wrapText="1"/>
    </xf>
    <xf numFmtId="0" fontId="26" fillId="0" borderId="2" xfId="0" applyNumberFormat="1" applyFont="1" applyFill="1" applyBorder="1" applyAlignment="1">
      <alignment horizontal="left" vertical="top" wrapText="1"/>
    </xf>
    <xf numFmtId="4" fontId="7" fillId="0" borderId="2" xfId="14" applyNumberFormat="1" applyFont="1" applyFill="1" applyBorder="1" applyAlignment="1">
      <alignment horizontal="right" vertical="top" wrapText="1" indent="2"/>
    </xf>
    <xf numFmtId="0" fontId="7" fillId="0" borderId="4" xfId="0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 wrapText="1" indent="2"/>
    </xf>
    <xf numFmtId="4" fontId="26" fillId="0" borderId="2" xfId="0" applyNumberFormat="1" applyFont="1" applyFill="1" applyBorder="1" applyAlignment="1">
      <alignment horizontal="left" vertical="top" wrapText="1"/>
    </xf>
    <xf numFmtId="0" fontId="26" fillId="0" borderId="2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vertical="center" wrapText="1"/>
    </xf>
    <xf numFmtId="0" fontId="9" fillId="0" borderId="2" xfId="6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top" wrapText="1" indent="2"/>
    </xf>
    <xf numFmtId="0" fontId="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/>
    </xf>
    <xf numFmtId="4" fontId="26" fillId="0" borderId="2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right" vertical="center" wrapText="1" indent="2"/>
    </xf>
    <xf numFmtId="0" fontId="15" fillId="0" borderId="5" xfId="0" applyNumberFormat="1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right" vertical="top" wrapText="1" indent="2"/>
    </xf>
    <xf numFmtId="0" fontId="9" fillId="0" borderId="2" xfId="6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right" vertical="top" wrapText="1" indent="2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/>
    <xf numFmtId="0" fontId="7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</cellXfs>
  <cellStyles count="15">
    <cellStyle name="S16 2" xfId="1"/>
    <cellStyle name="S17 2" xfId="2"/>
    <cellStyle name="S2 3" xfId="3"/>
    <cellStyle name="S6 3" xfId="4"/>
    <cellStyle name="S8" xfId="5"/>
    <cellStyle name="Звичайний" xfId="0" builtinId="0"/>
    <cellStyle name="Звичайний 2" xfId="14"/>
    <cellStyle name="Обычный 2" xfId="6"/>
    <cellStyle name="Обычный 3" xfId="7"/>
    <cellStyle name="Обычный 3 2" xfId="8"/>
    <cellStyle name="Обычный 3 3" xfId="9"/>
    <cellStyle name="Обычный 3 4" xfId="10"/>
    <cellStyle name="Обычный 3 5" xfId="12"/>
    <cellStyle name="Обычный 4" xfId="11"/>
    <cellStyle name="Обычный_Лист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9"/>
  <sheetViews>
    <sheetView tabSelected="1" zoomScaleNormal="100" zoomScaleSheetLayoutView="90" workbookViewId="0">
      <selection activeCell="D22" sqref="D22"/>
    </sheetView>
  </sheetViews>
  <sheetFormatPr defaultRowHeight="15" x14ac:dyDescent="0.25"/>
  <cols>
    <col min="1" max="1" width="8.140625" style="1" customWidth="1"/>
    <col min="2" max="2" width="17.7109375" style="1" customWidth="1"/>
    <col min="3" max="3" width="59.5703125" style="1" customWidth="1"/>
    <col min="4" max="4" width="61.140625" style="1" customWidth="1"/>
    <col min="5" max="5" width="23.42578125" style="1" customWidth="1"/>
    <col min="6" max="16384" width="9.140625" style="1"/>
  </cols>
  <sheetData>
    <row r="1" spans="1:5" ht="22.5" x14ac:dyDescent="0.3">
      <c r="A1" s="17" t="s">
        <v>5</v>
      </c>
      <c r="B1" s="17"/>
      <c r="C1" s="17"/>
      <c r="D1" s="17"/>
      <c r="E1" s="17"/>
    </row>
    <row r="2" spans="1:5" ht="23.25" x14ac:dyDescent="0.25">
      <c r="A2" s="18" t="s">
        <v>9</v>
      </c>
      <c r="B2" s="18"/>
      <c r="C2" s="18"/>
      <c r="D2" s="18"/>
      <c r="E2" s="18"/>
    </row>
    <row r="3" spans="1:5" ht="18.75" x14ac:dyDescent="0.25">
      <c r="A3" s="19" t="s">
        <v>1</v>
      </c>
      <c r="B3" s="19"/>
      <c r="C3" s="19"/>
      <c r="D3" s="19"/>
      <c r="E3" s="19"/>
    </row>
    <row r="4" spans="1:5" ht="18.75" x14ac:dyDescent="0.25">
      <c r="A4" s="20" t="s">
        <v>76</v>
      </c>
      <c r="B4" s="19"/>
      <c r="C4" s="19"/>
      <c r="D4" s="19"/>
      <c r="E4" s="19"/>
    </row>
    <row r="5" spans="1:5" ht="20.25" x14ac:dyDescent="0.25">
      <c r="A5" s="22" t="s">
        <v>3</v>
      </c>
      <c r="B5" s="22"/>
      <c r="C5" s="22"/>
      <c r="D5" s="22"/>
      <c r="E5" s="22"/>
    </row>
    <row r="6" spans="1:5" ht="12" customHeight="1" x14ac:dyDescent="0.25">
      <c r="A6" s="23" t="s">
        <v>47</v>
      </c>
      <c r="B6" s="23"/>
      <c r="C6" s="23"/>
      <c r="D6" s="23"/>
      <c r="E6" s="23"/>
    </row>
    <row r="7" spans="1:5" ht="15.75" x14ac:dyDescent="0.25">
      <c r="A7" s="2"/>
      <c r="B7" s="2"/>
      <c r="C7" s="2" t="s">
        <v>47</v>
      </c>
      <c r="D7" s="2"/>
      <c r="E7" s="3" t="s">
        <v>4</v>
      </c>
    </row>
    <row r="8" spans="1:5" ht="32.25" customHeight="1" x14ac:dyDescent="0.25">
      <c r="A8" s="21" t="s">
        <v>0</v>
      </c>
      <c r="B8" s="21" t="s">
        <v>2</v>
      </c>
      <c r="C8" s="21" t="s">
        <v>7</v>
      </c>
      <c r="D8" s="21" t="s">
        <v>6</v>
      </c>
      <c r="E8" s="21" t="s">
        <v>8</v>
      </c>
    </row>
    <row r="9" spans="1:5" x14ac:dyDescent="0.25">
      <c r="A9" s="21"/>
      <c r="B9" s="21"/>
      <c r="C9" s="21"/>
      <c r="D9" s="21"/>
      <c r="E9" s="21"/>
    </row>
    <row r="10" spans="1:5" s="4" customFormat="1" ht="12" x14ac:dyDescent="0.2">
      <c r="A10" s="7">
        <v>1</v>
      </c>
      <c r="B10" s="7">
        <v>2</v>
      </c>
      <c r="C10" s="8">
        <v>3</v>
      </c>
      <c r="D10" s="7">
        <v>4</v>
      </c>
      <c r="E10" s="8">
        <v>5</v>
      </c>
    </row>
    <row r="11" spans="1:5" ht="15.75" x14ac:dyDescent="0.25">
      <c r="A11" s="11">
        <v>1</v>
      </c>
      <c r="B11" s="25" t="s">
        <v>10</v>
      </c>
      <c r="C11" s="26" t="s">
        <v>42</v>
      </c>
      <c r="D11" s="27" t="s">
        <v>77</v>
      </c>
      <c r="E11" s="28">
        <f>139343+66194-51098-96</f>
        <v>154343</v>
      </c>
    </row>
    <row r="12" spans="1:5" ht="31.5" x14ac:dyDescent="0.25">
      <c r="A12" s="12"/>
      <c r="B12" s="29"/>
      <c r="C12" s="30" t="s">
        <v>79</v>
      </c>
      <c r="D12" s="27" t="s">
        <v>80</v>
      </c>
      <c r="E12" s="31">
        <f>4800</f>
        <v>4800</v>
      </c>
    </row>
    <row r="13" spans="1:5" ht="15.75" x14ac:dyDescent="0.25">
      <c r="A13" s="12"/>
      <c r="B13" s="29"/>
      <c r="C13" s="26" t="s">
        <v>40</v>
      </c>
      <c r="D13" s="32" t="s">
        <v>80</v>
      </c>
      <c r="E13" s="28">
        <f>23065+14728</f>
        <v>37793</v>
      </c>
    </row>
    <row r="14" spans="1:5" ht="15.75" x14ac:dyDescent="0.25">
      <c r="A14" s="11">
        <v>2</v>
      </c>
      <c r="B14" s="25" t="s">
        <v>51</v>
      </c>
      <c r="C14" s="33" t="s">
        <v>38</v>
      </c>
      <c r="D14" s="27" t="s">
        <v>52</v>
      </c>
      <c r="E14" s="31">
        <f>900+4900+350</f>
        <v>6150</v>
      </c>
    </row>
    <row r="15" spans="1:5" ht="31.5" x14ac:dyDescent="0.25">
      <c r="A15" s="13"/>
      <c r="B15" s="34"/>
      <c r="C15" s="30" t="s">
        <v>79</v>
      </c>
      <c r="D15" s="27" t="s">
        <v>84</v>
      </c>
      <c r="E15" s="31">
        <f>27617.54+36895.99</f>
        <v>64513.53</v>
      </c>
    </row>
    <row r="16" spans="1:5" ht="15.75" x14ac:dyDescent="0.25">
      <c r="A16" s="11">
        <v>3</v>
      </c>
      <c r="B16" s="25" t="s">
        <v>64</v>
      </c>
      <c r="C16" s="26" t="s">
        <v>40</v>
      </c>
      <c r="D16" s="32" t="s">
        <v>37</v>
      </c>
      <c r="E16" s="31">
        <v>11988</v>
      </c>
    </row>
    <row r="17" spans="1:5" ht="31.5" x14ac:dyDescent="0.25">
      <c r="A17" s="12"/>
      <c r="B17" s="29"/>
      <c r="C17" s="30" t="s">
        <v>79</v>
      </c>
      <c r="D17" s="27" t="s">
        <v>84</v>
      </c>
      <c r="E17" s="31">
        <v>75593.7</v>
      </c>
    </row>
    <row r="18" spans="1:5" ht="15.75" x14ac:dyDescent="0.25">
      <c r="A18" s="12"/>
      <c r="B18" s="29"/>
      <c r="C18" s="26" t="s">
        <v>42</v>
      </c>
      <c r="D18" s="27" t="s">
        <v>77</v>
      </c>
      <c r="E18" s="31">
        <v>1500</v>
      </c>
    </row>
    <row r="19" spans="1:5" ht="15.75" x14ac:dyDescent="0.25">
      <c r="A19" s="12"/>
      <c r="B19" s="29"/>
      <c r="C19" s="33" t="s">
        <v>38</v>
      </c>
      <c r="D19" s="27" t="s">
        <v>52</v>
      </c>
      <c r="E19" s="31">
        <v>12193</v>
      </c>
    </row>
    <row r="20" spans="1:5" ht="15.75" x14ac:dyDescent="0.25">
      <c r="A20" s="12"/>
      <c r="B20" s="29"/>
      <c r="C20" s="33" t="s">
        <v>45</v>
      </c>
      <c r="D20" s="32" t="s">
        <v>37</v>
      </c>
      <c r="E20" s="31">
        <v>120</v>
      </c>
    </row>
    <row r="21" spans="1:5" ht="15.75" x14ac:dyDescent="0.25">
      <c r="A21" s="13"/>
      <c r="B21" s="34"/>
      <c r="C21" s="33" t="s">
        <v>65</v>
      </c>
      <c r="D21" s="32" t="s">
        <v>12</v>
      </c>
      <c r="E21" s="31">
        <v>44000</v>
      </c>
    </row>
    <row r="22" spans="1:5" ht="31.5" x14ac:dyDescent="0.25">
      <c r="A22" s="11">
        <v>4</v>
      </c>
      <c r="B22" s="25" t="s">
        <v>15</v>
      </c>
      <c r="C22" s="30" t="s">
        <v>79</v>
      </c>
      <c r="D22" s="27" t="s">
        <v>84</v>
      </c>
      <c r="E22" s="31">
        <f>55640+7000</f>
        <v>62640</v>
      </c>
    </row>
    <row r="23" spans="1:5" ht="15.75" x14ac:dyDescent="0.25">
      <c r="A23" s="12"/>
      <c r="B23" s="29"/>
      <c r="C23" s="35" t="s">
        <v>38</v>
      </c>
      <c r="D23" s="27" t="s">
        <v>52</v>
      </c>
      <c r="E23" s="31">
        <v>5914</v>
      </c>
    </row>
    <row r="24" spans="1:5" ht="15.75" x14ac:dyDescent="0.25">
      <c r="A24" s="12"/>
      <c r="B24" s="29"/>
      <c r="C24" s="26" t="s">
        <v>42</v>
      </c>
      <c r="D24" s="27" t="s">
        <v>77</v>
      </c>
      <c r="E24" s="31">
        <v>22256.15</v>
      </c>
    </row>
    <row r="25" spans="1:5" ht="15.75" x14ac:dyDescent="0.25">
      <c r="A25" s="13"/>
      <c r="B25" s="34"/>
      <c r="C25" s="33" t="s">
        <v>45</v>
      </c>
      <c r="D25" s="32" t="s">
        <v>37</v>
      </c>
      <c r="E25" s="31">
        <v>16345.25</v>
      </c>
    </row>
    <row r="26" spans="1:5" ht="15.75" x14ac:dyDescent="0.25">
      <c r="A26" s="10">
        <v>5</v>
      </c>
      <c r="B26" s="36" t="s">
        <v>57</v>
      </c>
      <c r="C26" s="33" t="s">
        <v>59</v>
      </c>
      <c r="D26" s="27" t="s">
        <v>58</v>
      </c>
      <c r="E26" s="37">
        <v>29714</v>
      </c>
    </row>
    <row r="27" spans="1:5" ht="15.75" x14ac:dyDescent="0.25">
      <c r="A27" s="11">
        <v>6</v>
      </c>
      <c r="B27" s="11" t="s">
        <v>29</v>
      </c>
      <c r="C27" s="35" t="s">
        <v>38</v>
      </c>
      <c r="D27" s="27" t="s">
        <v>52</v>
      </c>
      <c r="E27" s="31">
        <f>62500+13100</f>
        <v>75600</v>
      </c>
    </row>
    <row r="28" spans="1:5" ht="15.75" x14ac:dyDescent="0.25">
      <c r="A28" s="13"/>
      <c r="B28" s="13"/>
      <c r="C28" s="33" t="s">
        <v>45</v>
      </c>
      <c r="D28" s="32" t="s">
        <v>37</v>
      </c>
      <c r="E28" s="31">
        <v>6526523.75</v>
      </c>
    </row>
    <row r="29" spans="1:5" ht="31.5" x14ac:dyDescent="0.25">
      <c r="A29" s="9">
        <v>7</v>
      </c>
      <c r="B29" s="9" t="s">
        <v>63</v>
      </c>
      <c r="C29" s="30" t="s">
        <v>79</v>
      </c>
      <c r="D29" s="27" t="s">
        <v>89</v>
      </c>
      <c r="E29" s="31">
        <v>9009</v>
      </c>
    </row>
    <row r="30" spans="1:5" ht="15.75" x14ac:dyDescent="0.25">
      <c r="A30" s="14">
        <v>8</v>
      </c>
      <c r="B30" s="38" t="s">
        <v>18</v>
      </c>
      <c r="C30" s="33" t="s">
        <v>45</v>
      </c>
      <c r="D30" s="32" t="s">
        <v>37</v>
      </c>
      <c r="E30" s="37">
        <v>13285.98</v>
      </c>
    </row>
    <row r="31" spans="1:5" ht="15.75" x14ac:dyDescent="0.25">
      <c r="A31" s="14"/>
      <c r="B31" s="38"/>
      <c r="C31" s="33" t="s">
        <v>38</v>
      </c>
      <c r="D31" s="27" t="s">
        <v>52</v>
      </c>
      <c r="E31" s="37">
        <v>8500</v>
      </c>
    </row>
    <row r="32" spans="1:5" ht="15.75" x14ac:dyDescent="0.25">
      <c r="A32" s="14"/>
      <c r="B32" s="38"/>
      <c r="C32" s="33" t="s">
        <v>61</v>
      </c>
      <c r="D32" s="32" t="s">
        <v>39</v>
      </c>
      <c r="E32" s="37">
        <v>189325.74</v>
      </c>
    </row>
    <row r="33" spans="1:5" ht="15.75" x14ac:dyDescent="0.25">
      <c r="A33" s="14"/>
      <c r="B33" s="38"/>
      <c r="C33" s="33" t="s">
        <v>75</v>
      </c>
      <c r="D33" s="32" t="s">
        <v>37</v>
      </c>
      <c r="E33" s="37">
        <v>70755</v>
      </c>
    </row>
    <row r="34" spans="1:5" ht="15.75" x14ac:dyDescent="0.25">
      <c r="A34" s="14"/>
      <c r="B34" s="38"/>
      <c r="C34" s="33" t="s">
        <v>46</v>
      </c>
      <c r="D34" s="32" t="s">
        <v>84</v>
      </c>
      <c r="E34" s="37">
        <v>75000</v>
      </c>
    </row>
    <row r="35" spans="1:5" ht="15.75" x14ac:dyDescent="0.25">
      <c r="A35" s="11">
        <v>9</v>
      </c>
      <c r="B35" s="25" t="s">
        <v>62</v>
      </c>
      <c r="C35" s="26" t="s">
        <v>45</v>
      </c>
      <c r="D35" s="32" t="s">
        <v>37</v>
      </c>
      <c r="E35" s="28">
        <f>5863+23252</f>
        <v>29115</v>
      </c>
    </row>
    <row r="36" spans="1:5" ht="15.75" x14ac:dyDescent="0.25">
      <c r="A36" s="13"/>
      <c r="B36" s="34"/>
      <c r="C36" s="26" t="s">
        <v>40</v>
      </c>
      <c r="D36" s="32" t="s">
        <v>37</v>
      </c>
      <c r="E36" s="28">
        <v>2988.3</v>
      </c>
    </row>
    <row r="37" spans="1:5" ht="15.75" x14ac:dyDescent="0.25">
      <c r="A37" s="15">
        <v>10</v>
      </c>
      <c r="B37" s="15" t="s">
        <v>48</v>
      </c>
      <c r="C37" s="33" t="s">
        <v>45</v>
      </c>
      <c r="D37" s="32" t="s">
        <v>37</v>
      </c>
      <c r="E37" s="31">
        <v>91137.79</v>
      </c>
    </row>
    <row r="38" spans="1:5" ht="31.5" x14ac:dyDescent="0.25">
      <c r="A38" s="16"/>
      <c r="B38" s="16"/>
      <c r="C38" s="30" t="s">
        <v>79</v>
      </c>
      <c r="D38" s="27" t="s">
        <v>84</v>
      </c>
      <c r="E38" s="31">
        <v>369908.56</v>
      </c>
    </row>
    <row r="39" spans="1:5" ht="15.75" x14ac:dyDescent="0.25">
      <c r="A39" s="16"/>
      <c r="B39" s="16"/>
      <c r="C39" s="33" t="s">
        <v>46</v>
      </c>
      <c r="D39" s="32" t="s">
        <v>84</v>
      </c>
      <c r="E39" s="31">
        <v>545.09</v>
      </c>
    </row>
    <row r="40" spans="1:5" ht="15.75" x14ac:dyDescent="0.25">
      <c r="A40" s="16"/>
      <c r="B40" s="16"/>
      <c r="C40" s="39" t="s">
        <v>53</v>
      </c>
      <c r="D40" s="40" t="s">
        <v>37</v>
      </c>
      <c r="E40" s="31">
        <v>9400</v>
      </c>
    </row>
    <row r="41" spans="1:5" ht="15.75" x14ac:dyDescent="0.25">
      <c r="A41" s="16"/>
      <c r="B41" s="16"/>
      <c r="C41" s="33" t="s">
        <v>40</v>
      </c>
      <c r="D41" s="32" t="s">
        <v>37</v>
      </c>
      <c r="E41" s="31">
        <v>12172</v>
      </c>
    </row>
    <row r="42" spans="1:5" ht="15.75" x14ac:dyDescent="0.25">
      <c r="A42" s="16"/>
      <c r="B42" s="16"/>
      <c r="C42" s="33" t="s">
        <v>38</v>
      </c>
      <c r="D42" s="27" t="s">
        <v>52</v>
      </c>
      <c r="E42" s="31">
        <v>50256.54</v>
      </c>
    </row>
    <row r="43" spans="1:5" ht="15.75" x14ac:dyDescent="0.25">
      <c r="A43" s="11">
        <v>11</v>
      </c>
      <c r="B43" s="11" t="s">
        <v>27</v>
      </c>
      <c r="C43" s="33" t="s">
        <v>45</v>
      </c>
      <c r="D43" s="32" t="s">
        <v>37</v>
      </c>
      <c r="E43" s="31">
        <v>239919</v>
      </c>
    </row>
    <row r="44" spans="1:5" ht="31.5" x14ac:dyDescent="0.25">
      <c r="A44" s="13"/>
      <c r="B44" s="13"/>
      <c r="C44" s="30" t="s">
        <v>79</v>
      </c>
      <c r="D44" s="27" t="s">
        <v>84</v>
      </c>
      <c r="E44" s="31">
        <v>221750.21</v>
      </c>
    </row>
    <row r="45" spans="1:5" ht="15.75" x14ac:dyDescent="0.25">
      <c r="A45" s="11">
        <v>12</v>
      </c>
      <c r="B45" s="41" t="s">
        <v>36</v>
      </c>
      <c r="C45" s="33" t="s">
        <v>38</v>
      </c>
      <c r="D45" s="27" t="s">
        <v>52</v>
      </c>
      <c r="E45" s="31">
        <f>51205-11711</f>
        <v>39494</v>
      </c>
    </row>
    <row r="46" spans="1:5" ht="31.5" x14ac:dyDescent="0.25">
      <c r="A46" s="12"/>
      <c r="B46" s="42"/>
      <c r="C46" s="30" t="s">
        <v>79</v>
      </c>
      <c r="D46" s="27" t="s">
        <v>84</v>
      </c>
      <c r="E46" s="31">
        <f>141947</f>
        <v>141947</v>
      </c>
    </row>
    <row r="47" spans="1:5" ht="15.75" x14ac:dyDescent="0.25">
      <c r="A47" s="12"/>
      <c r="B47" s="42"/>
      <c r="C47" s="33" t="s">
        <v>40</v>
      </c>
      <c r="D47" s="32" t="s">
        <v>37</v>
      </c>
      <c r="E47" s="31">
        <v>47113</v>
      </c>
    </row>
    <row r="48" spans="1:5" ht="15.75" x14ac:dyDescent="0.25">
      <c r="A48" s="12"/>
      <c r="B48" s="42"/>
      <c r="C48" s="33" t="s">
        <v>46</v>
      </c>
      <c r="D48" s="32" t="s">
        <v>84</v>
      </c>
      <c r="E48" s="31">
        <v>5634</v>
      </c>
    </row>
    <row r="49" spans="1:5" ht="15.75" x14ac:dyDescent="0.25">
      <c r="A49" s="13"/>
      <c r="B49" s="43"/>
      <c r="C49" s="33" t="s">
        <v>45</v>
      </c>
      <c r="D49" s="32" t="s">
        <v>37</v>
      </c>
      <c r="E49" s="31">
        <v>172566</v>
      </c>
    </row>
    <row r="50" spans="1:5" ht="31.5" x14ac:dyDescent="0.25">
      <c r="A50" s="14">
        <v>13</v>
      </c>
      <c r="B50" s="14" t="s">
        <v>33</v>
      </c>
      <c r="C50" s="30" t="s">
        <v>79</v>
      </c>
      <c r="D50" s="27" t="s">
        <v>84</v>
      </c>
      <c r="E50" s="31">
        <v>4800</v>
      </c>
    </row>
    <row r="51" spans="1:5" ht="31.5" x14ac:dyDescent="0.25">
      <c r="A51" s="14"/>
      <c r="B51" s="14"/>
      <c r="C51" s="33" t="s">
        <v>78</v>
      </c>
      <c r="D51" s="32" t="s">
        <v>37</v>
      </c>
      <c r="E51" s="31">
        <v>1152672</v>
      </c>
    </row>
    <row r="52" spans="1:5" ht="15.75" x14ac:dyDescent="0.25">
      <c r="A52" s="14"/>
      <c r="B52" s="14"/>
      <c r="C52" s="33" t="s">
        <v>40</v>
      </c>
      <c r="D52" s="32" t="s">
        <v>37</v>
      </c>
      <c r="E52" s="31">
        <v>5371.83</v>
      </c>
    </row>
    <row r="53" spans="1:5" ht="31.5" x14ac:dyDescent="0.25">
      <c r="A53" s="10">
        <v>14</v>
      </c>
      <c r="B53" s="10" t="s">
        <v>73</v>
      </c>
      <c r="C53" s="30" t="s">
        <v>79</v>
      </c>
      <c r="D53" s="32" t="s">
        <v>80</v>
      </c>
      <c r="E53" s="31">
        <v>2200</v>
      </c>
    </row>
    <row r="54" spans="1:5" ht="15.75" x14ac:dyDescent="0.25">
      <c r="A54" s="11">
        <v>15</v>
      </c>
      <c r="B54" s="44" t="s">
        <v>60</v>
      </c>
      <c r="C54" s="33" t="s">
        <v>38</v>
      </c>
      <c r="D54" s="27" t="s">
        <v>52</v>
      </c>
      <c r="E54" s="31">
        <v>3899</v>
      </c>
    </row>
    <row r="55" spans="1:5" ht="31.5" x14ac:dyDescent="0.25">
      <c r="A55" s="13"/>
      <c r="B55" s="45"/>
      <c r="C55" s="30" t="s">
        <v>79</v>
      </c>
      <c r="D55" s="27" t="s">
        <v>84</v>
      </c>
      <c r="E55" s="31">
        <v>3322</v>
      </c>
    </row>
    <row r="56" spans="1:5" ht="15.75" x14ac:dyDescent="0.25">
      <c r="A56" s="11">
        <v>16</v>
      </c>
      <c r="B56" s="46" t="s">
        <v>54</v>
      </c>
      <c r="C56" s="47" t="s">
        <v>38</v>
      </c>
      <c r="D56" s="27" t="s">
        <v>52</v>
      </c>
      <c r="E56" s="48">
        <v>320219</v>
      </c>
    </row>
    <row r="57" spans="1:5" ht="31.5" x14ac:dyDescent="0.25">
      <c r="A57" s="13"/>
      <c r="B57" s="49"/>
      <c r="C57" s="30" t="s">
        <v>79</v>
      </c>
      <c r="D57" s="27" t="s">
        <v>84</v>
      </c>
      <c r="E57" s="48">
        <v>21800</v>
      </c>
    </row>
    <row r="58" spans="1:5" ht="15.75" x14ac:dyDescent="0.25">
      <c r="A58" s="11">
        <v>17</v>
      </c>
      <c r="B58" s="11" t="s">
        <v>30</v>
      </c>
      <c r="C58" s="33" t="s">
        <v>45</v>
      </c>
      <c r="D58" s="32" t="s">
        <v>37</v>
      </c>
      <c r="E58" s="31">
        <v>11057.38</v>
      </c>
    </row>
    <row r="59" spans="1:5" ht="15.75" x14ac:dyDescent="0.25">
      <c r="A59" s="12"/>
      <c r="B59" s="12"/>
      <c r="C59" s="39" t="s">
        <v>53</v>
      </c>
      <c r="D59" s="40" t="s">
        <v>37</v>
      </c>
      <c r="E59" s="31">
        <v>23488</v>
      </c>
    </row>
    <row r="60" spans="1:5" ht="31.5" x14ac:dyDescent="0.25">
      <c r="A60" s="12"/>
      <c r="B60" s="12"/>
      <c r="C60" s="30" t="s">
        <v>79</v>
      </c>
      <c r="D60" s="27" t="s">
        <v>84</v>
      </c>
      <c r="E60" s="31">
        <v>48950</v>
      </c>
    </row>
    <row r="61" spans="1:5" ht="15.75" x14ac:dyDescent="0.25">
      <c r="A61" s="13"/>
      <c r="B61" s="13"/>
      <c r="C61" s="33" t="s">
        <v>38</v>
      </c>
      <c r="D61" s="27" t="s">
        <v>52</v>
      </c>
      <c r="E61" s="31">
        <v>26200</v>
      </c>
    </row>
    <row r="62" spans="1:5" ht="15.75" x14ac:dyDescent="0.25">
      <c r="A62" s="14">
        <v>18</v>
      </c>
      <c r="B62" s="50" t="s">
        <v>31</v>
      </c>
      <c r="C62" s="33" t="s">
        <v>45</v>
      </c>
      <c r="D62" s="32" t="s">
        <v>37</v>
      </c>
      <c r="E62" s="31">
        <v>37739.870000000003</v>
      </c>
    </row>
    <row r="63" spans="1:5" ht="31.5" x14ac:dyDescent="0.25">
      <c r="A63" s="14"/>
      <c r="B63" s="50"/>
      <c r="C63" s="30" t="s">
        <v>79</v>
      </c>
      <c r="D63" s="27" t="s">
        <v>84</v>
      </c>
      <c r="E63" s="31">
        <v>161689.27000000002</v>
      </c>
    </row>
    <row r="64" spans="1:5" ht="15.75" x14ac:dyDescent="0.25">
      <c r="A64" s="14"/>
      <c r="B64" s="50"/>
      <c r="C64" s="33" t="s">
        <v>40</v>
      </c>
      <c r="D64" s="32" t="s">
        <v>37</v>
      </c>
      <c r="E64" s="31">
        <v>99400.950000000012</v>
      </c>
    </row>
    <row r="65" spans="1:5" ht="15.75" x14ac:dyDescent="0.25">
      <c r="A65" s="14">
        <v>19</v>
      </c>
      <c r="B65" s="38" t="s">
        <v>28</v>
      </c>
      <c r="C65" s="33" t="s">
        <v>38</v>
      </c>
      <c r="D65" s="27" t="s">
        <v>52</v>
      </c>
      <c r="E65" s="37">
        <v>3222.95</v>
      </c>
    </row>
    <row r="66" spans="1:5" ht="31.5" x14ac:dyDescent="0.25">
      <c r="A66" s="14"/>
      <c r="B66" s="38"/>
      <c r="C66" s="33" t="s">
        <v>78</v>
      </c>
      <c r="D66" s="32" t="s">
        <v>37</v>
      </c>
      <c r="E66" s="37">
        <v>30000</v>
      </c>
    </row>
    <row r="67" spans="1:5" ht="15.75" x14ac:dyDescent="0.25">
      <c r="A67" s="14"/>
      <c r="B67" s="38"/>
      <c r="C67" s="33" t="s">
        <v>46</v>
      </c>
      <c r="D67" s="32" t="s">
        <v>84</v>
      </c>
      <c r="E67" s="37">
        <v>46850</v>
      </c>
    </row>
    <row r="68" spans="1:5" ht="31.5" x14ac:dyDescent="0.25">
      <c r="A68" s="14"/>
      <c r="B68" s="38"/>
      <c r="C68" s="30" t="s">
        <v>79</v>
      </c>
      <c r="D68" s="27" t="s">
        <v>84</v>
      </c>
      <c r="E68" s="51">
        <v>174644</v>
      </c>
    </row>
    <row r="69" spans="1:5" ht="15.75" x14ac:dyDescent="0.25">
      <c r="A69" s="14"/>
      <c r="B69" s="38"/>
      <c r="C69" s="33" t="s">
        <v>45</v>
      </c>
      <c r="D69" s="32" t="s">
        <v>37</v>
      </c>
      <c r="E69" s="37">
        <v>210790.91</v>
      </c>
    </row>
    <row r="70" spans="1:5" ht="15.75" x14ac:dyDescent="0.25">
      <c r="A70" s="24">
        <v>20</v>
      </c>
      <c r="B70" s="24" t="s">
        <v>20</v>
      </c>
      <c r="C70" s="33" t="s">
        <v>38</v>
      </c>
      <c r="D70" s="27" t="s">
        <v>52</v>
      </c>
      <c r="E70" s="31">
        <v>46281</v>
      </c>
    </row>
    <row r="71" spans="1:5" ht="15.75" x14ac:dyDescent="0.25">
      <c r="A71" s="24"/>
      <c r="B71" s="24"/>
      <c r="C71" s="33" t="s">
        <v>40</v>
      </c>
      <c r="D71" s="32" t="s">
        <v>37</v>
      </c>
      <c r="E71" s="31">
        <v>92875.81</v>
      </c>
    </row>
    <row r="72" spans="1:5" ht="31.5" x14ac:dyDescent="0.25">
      <c r="A72" s="24"/>
      <c r="B72" s="24"/>
      <c r="C72" s="30" t="s">
        <v>79</v>
      </c>
      <c r="D72" s="27" t="s">
        <v>84</v>
      </c>
      <c r="E72" s="31">
        <v>107972.29999999999</v>
      </c>
    </row>
    <row r="73" spans="1:5" ht="15.75" x14ac:dyDescent="0.25">
      <c r="A73" s="24"/>
      <c r="B73" s="24"/>
      <c r="C73" s="33" t="s">
        <v>46</v>
      </c>
      <c r="D73" s="32" t="s">
        <v>84</v>
      </c>
      <c r="E73" s="31">
        <v>16577.16</v>
      </c>
    </row>
    <row r="74" spans="1:5" ht="31.5" x14ac:dyDescent="0.25">
      <c r="A74" s="24"/>
      <c r="B74" s="24"/>
      <c r="C74" s="33" t="s">
        <v>78</v>
      </c>
      <c r="D74" s="32" t="s">
        <v>37</v>
      </c>
      <c r="E74" s="31">
        <v>2780</v>
      </c>
    </row>
    <row r="75" spans="1:5" ht="15.75" x14ac:dyDescent="0.25">
      <c r="A75" s="24"/>
      <c r="B75" s="24"/>
      <c r="C75" s="39" t="s">
        <v>53</v>
      </c>
      <c r="D75" s="40" t="s">
        <v>37</v>
      </c>
      <c r="E75" s="31">
        <v>72891</v>
      </c>
    </row>
    <row r="76" spans="1:5" ht="15.75" x14ac:dyDescent="0.25">
      <c r="A76" s="24"/>
      <c r="B76" s="24"/>
      <c r="C76" s="33" t="s">
        <v>45</v>
      </c>
      <c r="D76" s="32" t="s">
        <v>37</v>
      </c>
      <c r="E76" s="31">
        <v>11739.8</v>
      </c>
    </row>
    <row r="77" spans="1:5" ht="14.25" customHeight="1" x14ac:dyDescent="0.25">
      <c r="A77" s="14">
        <v>21</v>
      </c>
      <c r="B77" s="50" t="s">
        <v>19</v>
      </c>
      <c r="C77" s="30" t="s">
        <v>79</v>
      </c>
      <c r="D77" s="27" t="s">
        <v>84</v>
      </c>
      <c r="E77" s="31">
        <v>38430</v>
      </c>
    </row>
    <row r="78" spans="1:5" ht="14.25" customHeight="1" x14ac:dyDescent="0.25">
      <c r="A78" s="14"/>
      <c r="B78" s="50"/>
      <c r="C78" s="33" t="s">
        <v>38</v>
      </c>
      <c r="D78" s="27" t="s">
        <v>52</v>
      </c>
      <c r="E78" s="31">
        <v>26306.9</v>
      </c>
    </row>
    <row r="79" spans="1:5" ht="14.25" customHeight="1" x14ac:dyDescent="0.25">
      <c r="A79" s="14"/>
      <c r="B79" s="50"/>
      <c r="C79" s="33" t="s">
        <v>40</v>
      </c>
      <c r="D79" s="32" t="s">
        <v>37</v>
      </c>
      <c r="E79" s="31">
        <f>1850+6815</f>
        <v>8665</v>
      </c>
    </row>
    <row r="80" spans="1:5" ht="14.25" customHeight="1" x14ac:dyDescent="0.25">
      <c r="A80" s="14"/>
      <c r="B80" s="50"/>
      <c r="C80" s="33" t="s">
        <v>45</v>
      </c>
      <c r="D80" s="32" t="s">
        <v>37</v>
      </c>
      <c r="E80" s="31">
        <v>24355.62</v>
      </c>
    </row>
    <row r="81" spans="1:5" ht="14.25" customHeight="1" x14ac:dyDescent="0.25">
      <c r="A81" s="14"/>
      <c r="B81" s="50"/>
      <c r="C81" s="33" t="s">
        <v>46</v>
      </c>
      <c r="D81" s="32" t="s">
        <v>84</v>
      </c>
      <c r="E81" s="31">
        <v>3250</v>
      </c>
    </row>
    <row r="82" spans="1:5" ht="14.25" customHeight="1" x14ac:dyDescent="0.25">
      <c r="A82" s="11">
        <v>22</v>
      </c>
      <c r="B82" s="25" t="s">
        <v>67</v>
      </c>
      <c r="C82" s="33" t="s">
        <v>38</v>
      </c>
      <c r="D82" s="27" t="s">
        <v>52</v>
      </c>
      <c r="E82" s="31">
        <v>13995</v>
      </c>
    </row>
    <row r="83" spans="1:5" ht="14.25" customHeight="1" x14ac:dyDescent="0.25">
      <c r="A83" s="12"/>
      <c r="B83" s="29"/>
      <c r="C83" s="30" t="s">
        <v>79</v>
      </c>
      <c r="D83" s="27" t="s">
        <v>84</v>
      </c>
      <c r="E83" s="31">
        <f>12950+232195.54</f>
        <v>245145.54</v>
      </c>
    </row>
    <row r="84" spans="1:5" ht="14.25" customHeight="1" x14ac:dyDescent="0.25">
      <c r="A84" s="12"/>
      <c r="B84" s="29"/>
      <c r="C84" s="33" t="s">
        <v>42</v>
      </c>
      <c r="D84" s="27" t="s">
        <v>77</v>
      </c>
      <c r="E84" s="31">
        <v>2236.02</v>
      </c>
    </row>
    <row r="85" spans="1:5" ht="14.25" customHeight="1" x14ac:dyDescent="0.25">
      <c r="A85" s="12"/>
      <c r="B85" s="29"/>
      <c r="C85" s="33" t="s">
        <v>40</v>
      </c>
      <c r="D85" s="32" t="s">
        <v>37</v>
      </c>
      <c r="E85" s="31">
        <v>67173.19</v>
      </c>
    </row>
    <row r="86" spans="1:5" ht="14.25" customHeight="1" x14ac:dyDescent="0.25">
      <c r="A86" s="12"/>
      <c r="B86" s="29"/>
      <c r="C86" s="33" t="s">
        <v>46</v>
      </c>
      <c r="D86" s="32" t="s">
        <v>84</v>
      </c>
      <c r="E86" s="31">
        <v>205</v>
      </c>
    </row>
    <row r="87" spans="1:5" ht="31.5" x14ac:dyDescent="0.25">
      <c r="A87" s="12"/>
      <c r="B87" s="29"/>
      <c r="C87" s="33" t="s">
        <v>78</v>
      </c>
      <c r="D87" s="32" t="s">
        <v>37</v>
      </c>
      <c r="E87" s="31">
        <v>5068</v>
      </c>
    </row>
    <row r="88" spans="1:5" ht="14.25" customHeight="1" x14ac:dyDescent="0.25">
      <c r="A88" s="13"/>
      <c r="B88" s="34"/>
      <c r="C88" s="33" t="s">
        <v>45</v>
      </c>
      <c r="D88" s="32" t="s">
        <v>37</v>
      </c>
      <c r="E88" s="31">
        <v>139009.25</v>
      </c>
    </row>
    <row r="89" spans="1:5" ht="15.75" x14ac:dyDescent="0.25">
      <c r="A89" s="14">
        <v>23</v>
      </c>
      <c r="B89" s="38" t="s">
        <v>13</v>
      </c>
      <c r="C89" s="33" t="s">
        <v>45</v>
      </c>
      <c r="D89" s="32" t="s">
        <v>37</v>
      </c>
      <c r="E89" s="31">
        <v>29011.78</v>
      </c>
    </row>
    <row r="90" spans="1:5" ht="15.75" x14ac:dyDescent="0.25">
      <c r="A90" s="14"/>
      <c r="B90" s="38"/>
      <c r="C90" s="33" t="s">
        <v>40</v>
      </c>
      <c r="D90" s="32" t="s">
        <v>37</v>
      </c>
      <c r="E90" s="31">
        <v>9372.5</v>
      </c>
    </row>
    <row r="91" spans="1:5" ht="15.75" x14ac:dyDescent="0.25">
      <c r="A91" s="14"/>
      <c r="B91" s="38"/>
      <c r="C91" s="33" t="s">
        <v>38</v>
      </c>
      <c r="D91" s="27" t="s">
        <v>52</v>
      </c>
      <c r="E91" s="31">
        <v>3107</v>
      </c>
    </row>
    <row r="92" spans="1:5" ht="15.75" x14ac:dyDescent="0.25">
      <c r="A92" s="11">
        <v>24</v>
      </c>
      <c r="B92" s="11" t="s">
        <v>22</v>
      </c>
      <c r="C92" s="33" t="s">
        <v>45</v>
      </c>
      <c r="D92" s="32" t="s">
        <v>37</v>
      </c>
      <c r="E92" s="31">
        <v>164355.04999999999</v>
      </c>
    </row>
    <row r="93" spans="1:5" ht="15.75" x14ac:dyDescent="0.25">
      <c r="A93" s="12"/>
      <c r="B93" s="12"/>
      <c r="C93" s="33" t="s">
        <v>40</v>
      </c>
      <c r="D93" s="32" t="s">
        <v>37</v>
      </c>
      <c r="E93" s="31">
        <v>1615</v>
      </c>
    </row>
    <row r="94" spans="1:5" ht="15.75" x14ac:dyDescent="0.25">
      <c r="A94" s="12"/>
      <c r="B94" s="12"/>
      <c r="C94" s="33" t="s">
        <v>38</v>
      </c>
      <c r="D94" s="27" t="s">
        <v>52</v>
      </c>
      <c r="E94" s="31">
        <v>4500</v>
      </c>
    </row>
    <row r="95" spans="1:5" ht="31.5" x14ac:dyDescent="0.25">
      <c r="A95" s="13"/>
      <c r="B95" s="13"/>
      <c r="C95" s="30" t="s">
        <v>79</v>
      </c>
      <c r="D95" s="27" t="s">
        <v>84</v>
      </c>
      <c r="E95" s="31">
        <v>12710</v>
      </c>
    </row>
    <row r="96" spans="1:5" ht="15.75" x14ac:dyDescent="0.25">
      <c r="A96" s="14">
        <v>25</v>
      </c>
      <c r="B96" s="52" t="s">
        <v>14</v>
      </c>
      <c r="C96" s="33" t="s">
        <v>45</v>
      </c>
      <c r="D96" s="32" t="s">
        <v>37</v>
      </c>
      <c r="E96" s="37">
        <v>564299</v>
      </c>
    </row>
    <row r="97" spans="1:5" ht="15.75" x14ac:dyDescent="0.25">
      <c r="A97" s="14"/>
      <c r="B97" s="52"/>
      <c r="C97" s="33" t="s">
        <v>40</v>
      </c>
      <c r="D97" s="32" t="s">
        <v>37</v>
      </c>
      <c r="E97" s="37">
        <v>34989</v>
      </c>
    </row>
    <row r="98" spans="1:5" ht="15.75" x14ac:dyDescent="0.25">
      <c r="A98" s="14"/>
      <c r="B98" s="52"/>
      <c r="C98" s="39" t="s">
        <v>53</v>
      </c>
      <c r="D98" s="40" t="s">
        <v>37</v>
      </c>
      <c r="E98" s="37">
        <v>2000</v>
      </c>
    </row>
    <row r="99" spans="1:5" ht="15.75" x14ac:dyDescent="0.25">
      <c r="A99" s="14"/>
      <c r="B99" s="52"/>
      <c r="C99" s="33" t="s">
        <v>50</v>
      </c>
      <c r="D99" s="27" t="s">
        <v>77</v>
      </c>
      <c r="E99" s="37">
        <v>312</v>
      </c>
    </row>
    <row r="100" spans="1:5" ht="31.5" x14ac:dyDescent="0.25">
      <c r="A100" s="14"/>
      <c r="B100" s="52"/>
      <c r="C100" s="30" t="s">
        <v>79</v>
      </c>
      <c r="D100" s="27" t="s">
        <v>84</v>
      </c>
      <c r="E100" s="37">
        <v>74279</v>
      </c>
    </row>
    <row r="101" spans="1:5" ht="15.75" x14ac:dyDescent="0.25">
      <c r="A101" s="14"/>
      <c r="B101" s="52"/>
      <c r="C101" s="33" t="s">
        <v>46</v>
      </c>
      <c r="D101" s="32" t="s">
        <v>84</v>
      </c>
      <c r="E101" s="37">
        <v>10623</v>
      </c>
    </row>
    <row r="102" spans="1:5" ht="15.75" x14ac:dyDescent="0.25">
      <c r="A102" s="14"/>
      <c r="B102" s="52"/>
      <c r="C102" s="33" t="s">
        <v>38</v>
      </c>
      <c r="D102" s="27" t="s">
        <v>52</v>
      </c>
      <c r="E102" s="37">
        <v>9223</v>
      </c>
    </row>
    <row r="103" spans="1:5" ht="15.75" x14ac:dyDescent="0.25">
      <c r="A103" s="11">
        <v>26</v>
      </c>
      <c r="B103" s="53" t="s">
        <v>55</v>
      </c>
      <c r="C103" s="33" t="s">
        <v>45</v>
      </c>
      <c r="D103" s="33" t="s">
        <v>37</v>
      </c>
      <c r="E103" s="54">
        <v>111179.62</v>
      </c>
    </row>
    <row r="104" spans="1:5" ht="15.75" x14ac:dyDescent="0.25">
      <c r="A104" s="12"/>
      <c r="B104" s="55"/>
      <c r="C104" s="33" t="s">
        <v>38</v>
      </c>
      <c r="D104" s="27" t="s">
        <v>52</v>
      </c>
      <c r="E104" s="54">
        <v>11052</v>
      </c>
    </row>
    <row r="105" spans="1:5" ht="31.5" x14ac:dyDescent="0.25">
      <c r="A105" s="12"/>
      <c r="B105" s="55"/>
      <c r="C105" s="30" t="s">
        <v>79</v>
      </c>
      <c r="D105" s="27" t="s">
        <v>84</v>
      </c>
      <c r="E105" s="54">
        <v>15585</v>
      </c>
    </row>
    <row r="106" spans="1:5" ht="31.5" x14ac:dyDescent="0.25">
      <c r="A106" s="13"/>
      <c r="B106" s="56"/>
      <c r="C106" s="33" t="s">
        <v>78</v>
      </c>
      <c r="D106" s="32" t="s">
        <v>37</v>
      </c>
      <c r="E106" s="54">
        <v>5284.8</v>
      </c>
    </row>
    <row r="107" spans="1:5" ht="31.5" x14ac:dyDescent="0.25">
      <c r="A107" s="11">
        <v>27</v>
      </c>
      <c r="B107" s="25" t="s">
        <v>23</v>
      </c>
      <c r="C107" s="30" t="s">
        <v>79</v>
      </c>
      <c r="D107" s="32" t="s">
        <v>56</v>
      </c>
      <c r="E107" s="31">
        <v>272991.74</v>
      </c>
    </row>
    <row r="108" spans="1:5" ht="15.75" x14ac:dyDescent="0.25">
      <c r="A108" s="12"/>
      <c r="B108" s="29"/>
      <c r="C108" s="33" t="s">
        <v>46</v>
      </c>
      <c r="D108" s="32" t="s">
        <v>56</v>
      </c>
      <c r="E108" s="31">
        <v>38667</v>
      </c>
    </row>
    <row r="109" spans="1:5" ht="15.75" x14ac:dyDescent="0.25">
      <c r="A109" s="12"/>
      <c r="B109" s="29"/>
      <c r="C109" s="33" t="s">
        <v>50</v>
      </c>
      <c r="D109" s="27" t="s">
        <v>85</v>
      </c>
      <c r="E109" s="31">
        <v>9992.34</v>
      </c>
    </row>
    <row r="110" spans="1:5" ht="15.75" x14ac:dyDescent="0.25">
      <c r="A110" s="12"/>
      <c r="B110" s="29"/>
      <c r="C110" s="33" t="s">
        <v>40</v>
      </c>
      <c r="D110" s="32" t="s">
        <v>56</v>
      </c>
      <c r="E110" s="31">
        <v>80937.399999999994</v>
      </c>
    </row>
    <row r="111" spans="1:5" ht="15.75" x14ac:dyDescent="0.25">
      <c r="A111" s="12"/>
      <c r="B111" s="29"/>
      <c r="C111" s="33" t="s">
        <v>38</v>
      </c>
      <c r="D111" s="27" t="s">
        <v>91</v>
      </c>
      <c r="E111" s="31">
        <v>23955</v>
      </c>
    </row>
    <row r="112" spans="1:5" ht="15.75" x14ac:dyDescent="0.25">
      <c r="A112" s="13"/>
      <c r="B112" s="34"/>
      <c r="C112" s="33" t="s">
        <v>43</v>
      </c>
      <c r="D112" s="32" t="s">
        <v>44</v>
      </c>
      <c r="E112" s="31">
        <v>10300</v>
      </c>
    </row>
    <row r="113" spans="1:5" ht="15.75" x14ac:dyDescent="0.25">
      <c r="A113" s="9">
        <v>28</v>
      </c>
      <c r="B113" s="57" t="s">
        <v>41</v>
      </c>
      <c r="C113" s="58" t="s">
        <v>40</v>
      </c>
      <c r="D113" s="32" t="s">
        <v>37</v>
      </c>
      <c r="E113" s="31">
        <v>48269.3</v>
      </c>
    </row>
    <row r="114" spans="1:5" ht="15.75" x14ac:dyDescent="0.25">
      <c r="A114" s="14">
        <v>29</v>
      </c>
      <c r="B114" s="52" t="s">
        <v>11</v>
      </c>
      <c r="C114" s="33" t="s">
        <v>42</v>
      </c>
      <c r="D114" s="27" t="s">
        <v>77</v>
      </c>
      <c r="E114" s="37">
        <v>189065</v>
      </c>
    </row>
    <row r="115" spans="1:5" ht="15.75" x14ac:dyDescent="0.25">
      <c r="A115" s="14"/>
      <c r="B115" s="52"/>
      <c r="C115" s="33" t="s">
        <v>16</v>
      </c>
      <c r="D115" s="27" t="s">
        <v>77</v>
      </c>
      <c r="E115" s="37">
        <v>27400</v>
      </c>
    </row>
    <row r="116" spans="1:5" ht="15.75" x14ac:dyDescent="0.25">
      <c r="A116" s="14"/>
      <c r="B116" s="52"/>
      <c r="C116" s="33" t="s">
        <v>40</v>
      </c>
      <c r="D116" s="32" t="s">
        <v>80</v>
      </c>
      <c r="E116" s="37">
        <v>7302</v>
      </c>
    </row>
    <row r="117" spans="1:5" ht="31.5" x14ac:dyDescent="0.25">
      <c r="A117" s="14"/>
      <c r="B117" s="52"/>
      <c r="C117" s="30" t="s">
        <v>79</v>
      </c>
      <c r="D117" s="27" t="s">
        <v>80</v>
      </c>
      <c r="E117" s="37">
        <v>17980</v>
      </c>
    </row>
    <row r="118" spans="1:5" ht="15.75" x14ac:dyDescent="0.25">
      <c r="A118" s="11">
        <v>30</v>
      </c>
      <c r="B118" s="59" t="s">
        <v>17</v>
      </c>
      <c r="C118" s="33" t="s">
        <v>40</v>
      </c>
      <c r="D118" s="32" t="s">
        <v>80</v>
      </c>
      <c r="E118" s="31">
        <f>1598.66+5400</f>
        <v>6998.66</v>
      </c>
    </row>
    <row r="119" spans="1:5" ht="15.75" x14ac:dyDescent="0.25">
      <c r="A119" s="12"/>
      <c r="B119" s="60"/>
      <c r="C119" s="33" t="s">
        <v>42</v>
      </c>
      <c r="D119" s="27" t="s">
        <v>77</v>
      </c>
      <c r="E119" s="31">
        <v>81601.929999999993</v>
      </c>
    </row>
    <row r="120" spans="1:5" ht="31.5" x14ac:dyDescent="0.25">
      <c r="A120" s="13"/>
      <c r="B120" s="61"/>
      <c r="C120" s="30" t="s">
        <v>79</v>
      </c>
      <c r="D120" s="27" t="s">
        <v>80</v>
      </c>
      <c r="E120" s="31">
        <v>400</v>
      </c>
    </row>
    <row r="121" spans="1:5" ht="15.75" x14ac:dyDescent="0.25">
      <c r="A121" s="14">
        <v>31</v>
      </c>
      <c r="B121" s="38" t="s">
        <v>32</v>
      </c>
      <c r="C121" s="33" t="s">
        <v>45</v>
      </c>
      <c r="D121" s="32" t="s">
        <v>81</v>
      </c>
      <c r="E121" s="31">
        <v>43920.78</v>
      </c>
    </row>
    <row r="122" spans="1:5" ht="15.75" x14ac:dyDescent="0.25">
      <c r="A122" s="14"/>
      <c r="B122" s="38"/>
      <c r="C122" s="33" t="s">
        <v>40</v>
      </c>
      <c r="D122" s="32" t="s">
        <v>81</v>
      </c>
      <c r="E122" s="31">
        <v>302576.28000000003</v>
      </c>
    </row>
    <row r="123" spans="1:5" ht="15.75" x14ac:dyDescent="0.25">
      <c r="A123" s="14"/>
      <c r="B123" s="38"/>
      <c r="C123" s="33" t="s">
        <v>43</v>
      </c>
      <c r="D123" s="32" t="s">
        <v>92</v>
      </c>
      <c r="E123" s="31">
        <v>5410</v>
      </c>
    </row>
    <row r="124" spans="1:5" ht="15.75" x14ac:dyDescent="0.25">
      <c r="A124" s="14"/>
      <c r="B124" s="38"/>
      <c r="C124" s="33" t="s">
        <v>46</v>
      </c>
      <c r="D124" s="32" t="s">
        <v>81</v>
      </c>
      <c r="E124" s="31">
        <v>5932</v>
      </c>
    </row>
    <row r="125" spans="1:5" ht="15.75" x14ac:dyDescent="0.25">
      <c r="A125" s="14"/>
      <c r="B125" s="38"/>
      <c r="C125" s="33" t="s">
        <v>42</v>
      </c>
      <c r="D125" s="27" t="s">
        <v>87</v>
      </c>
      <c r="E125" s="31">
        <v>19135.32</v>
      </c>
    </row>
    <row r="126" spans="1:5" ht="31.5" x14ac:dyDescent="0.25">
      <c r="A126" s="14"/>
      <c r="B126" s="38"/>
      <c r="C126" s="30" t="s">
        <v>79</v>
      </c>
      <c r="D126" s="27" t="s">
        <v>81</v>
      </c>
      <c r="E126" s="31">
        <v>57715.89</v>
      </c>
    </row>
    <row r="127" spans="1:5" ht="15.75" x14ac:dyDescent="0.25">
      <c r="A127" s="14">
        <v>32</v>
      </c>
      <c r="B127" s="38" t="s">
        <v>24</v>
      </c>
      <c r="C127" s="33" t="s">
        <v>40</v>
      </c>
      <c r="D127" s="32" t="s">
        <v>37</v>
      </c>
      <c r="E127" s="31">
        <v>410777.95</v>
      </c>
    </row>
    <row r="128" spans="1:5" ht="15.75" x14ac:dyDescent="0.25">
      <c r="A128" s="14"/>
      <c r="B128" s="38"/>
      <c r="C128" s="33" t="s">
        <v>40</v>
      </c>
      <c r="D128" s="32" t="s">
        <v>37</v>
      </c>
      <c r="E128" s="31">
        <v>80000</v>
      </c>
    </row>
    <row r="129" spans="1:5" ht="15.75" x14ac:dyDescent="0.25">
      <c r="A129" s="14"/>
      <c r="B129" s="38"/>
      <c r="C129" s="39" t="s">
        <v>53</v>
      </c>
      <c r="D129" s="40" t="s">
        <v>37</v>
      </c>
      <c r="E129" s="31">
        <v>6700</v>
      </c>
    </row>
    <row r="130" spans="1:5" ht="31.5" x14ac:dyDescent="0.25">
      <c r="A130" s="14"/>
      <c r="B130" s="38"/>
      <c r="C130" s="30" t="s">
        <v>79</v>
      </c>
      <c r="D130" s="27" t="s">
        <v>84</v>
      </c>
      <c r="E130" s="31">
        <v>113297.54</v>
      </c>
    </row>
    <row r="131" spans="1:5" ht="15.75" x14ac:dyDescent="0.25">
      <c r="A131" s="14"/>
      <c r="B131" s="38"/>
      <c r="C131" s="33" t="s">
        <v>68</v>
      </c>
      <c r="D131" s="32" t="s">
        <v>49</v>
      </c>
      <c r="E131" s="31">
        <v>3000</v>
      </c>
    </row>
    <row r="132" spans="1:5" ht="15.75" x14ac:dyDescent="0.25">
      <c r="A132" s="14"/>
      <c r="B132" s="38"/>
      <c r="C132" s="33" t="s">
        <v>74</v>
      </c>
      <c r="D132" s="40" t="s">
        <v>84</v>
      </c>
      <c r="E132" s="31">
        <v>4200</v>
      </c>
    </row>
    <row r="133" spans="1:5" ht="15.75" x14ac:dyDescent="0.25">
      <c r="A133" s="14"/>
      <c r="B133" s="38"/>
      <c r="C133" s="33" t="s">
        <v>38</v>
      </c>
      <c r="D133" s="27" t="s">
        <v>52</v>
      </c>
      <c r="E133" s="31">
        <f>470362-455662</f>
        <v>14700</v>
      </c>
    </row>
    <row r="134" spans="1:5" ht="15.75" x14ac:dyDescent="0.25">
      <c r="A134" s="14"/>
      <c r="B134" s="38"/>
      <c r="C134" s="33" t="s">
        <v>42</v>
      </c>
      <c r="D134" s="27" t="s">
        <v>77</v>
      </c>
      <c r="E134" s="31">
        <f>117122.92-8547</f>
        <v>108575.92</v>
      </c>
    </row>
    <row r="135" spans="1:5" ht="15.75" x14ac:dyDescent="0.25">
      <c r="A135" s="14"/>
      <c r="B135" s="38"/>
      <c r="C135" s="33" t="s">
        <v>45</v>
      </c>
      <c r="D135" s="32" t="s">
        <v>37</v>
      </c>
      <c r="E135" s="31">
        <v>39554.36</v>
      </c>
    </row>
    <row r="136" spans="1:5" ht="15.75" x14ac:dyDescent="0.25">
      <c r="A136" s="11">
        <v>32</v>
      </c>
      <c r="B136" s="25" t="s">
        <v>26</v>
      </c>
      <c r="C136" s="33" t="s">
        <v>45</v>
      </c>
      <c r="D136" s="32" t="s">
        <v>37</v>
      </c>
      <c r="E136" s="31">
        <v>99994</v>
      </c>
    </row>
    <row r="137" spans="1:5" ht="31.5" x14ac:dyDescent="0.25">
      <c r="A137" s="12"/>
      <c r="B137" s="29"/>
      <c r="C137" s="33" t="s">
        <v>78</v>
      </c>
      <c r="D137" s="32" t="s">
        <v>37</v>
      </c>
      <c r="E137" s="31">
        <v>22284</v>
      </c>
    </row>
    <row r="138" spans="1:5" ht="15.75" x14ac:dyDescent="0.25">
      <c r="A138" s="12"/>
      <c r="B138" s="29"/>
      <c r="C138" s="33" t="s">
        <v>38</v>
      </c>
      <c r="D138" s="27" t="s">
        <v>52</v>
      </c>
      <c r="E138" s="31">
        <v>200</v>
      </c>
    </row>
    <row r="139" spans="1:5" ht="31.5" x14ac:dyDescent="0.25">
      <c r="A139" s="12"/>
      <c r="B139" s="29"/>
      <c r="C139" s="30" t="s">
        <v>79</v>
      </c>
      <c r="D139" s="27" t="s">
        <v>84</v>
      </c>
      <c r="E139" s="31">
        <v>354190</v>
      </c>
    </row>
    <row r="140" spans="1:5" ht="15.75" x14ac:dyDescent="0.25">
      <c r="A140" s="13"/>
      <c r="B140" s="34"/>
      <c r="C140" s="33" t="s">
        <v>46</v>
      </c>
      <c r="D140" s="32" t="s">
        <v>84</v>
      </c>
      <c r="E140" s="31">
        <v>1650</v>
      </c>
    </row>
    <row r="141" spans="1:5" ht="15.75" x14ac:dyDescent="0.25">
      <c r="A141" s="11">
        <v>33</v>
      </c>
      <c r="B141" s="25" t="s">
        <v>35</v>
      </c>
      <c r="C141" s="33" t="s">
        <v>45</v>
      </c>
      <c r="D141" s="32" t="s">
        <v>37</v>
      </c>
      <c r="E141" s="31">
        <v>263795.79000000004</v>
      </c>
    </row>
    <row r="142" spans="1:5" ht="31.5" x14ac:dyDescent="0.25">
      <c r="A142" s="12"/>
      <c r="B142" s="29"/>
      <c r="C142" s="30" t="s">
        <v>79</v>
      </c>
      <c r="D142" s="27" t="s">
        <v>84</v>
      </c>
      <c r="E142" s="31">
        <v>443226.44</v>
      </c>
    </row>
    <row r="143" spans="1:5" ht="15.75" x14ac:dyDescent="0.25">
      <c r="A143" s="12"/>
      <c r="B143" s="29"/>
      <c r="C143" s="33" t="s">
        <v>38</v>
      </c>
      <c r="D143" s="27" t="s">
        <v>52</v>
      </c>
      <c r="E143" s="31">
        <v>9100</v>
      </c>
    </row>
    <row r="144" spans="1:5" ht="15.75" x14ac:dyDescent="0.25">
      <c r="A144" s="12"/>
      <c r="B144" s="29"/>
      <c r="C144" s="33" t="s">
        <v>42</v>
      </c>
      <c r="D144" s="27" t="s">
        <v>77</v>
      </c>
      <c r="E144" s="31">
        <v>3490</v>
      </c>
    </row>
    <row r="145" spans="1:5" ht="15.75" x14ac:dyDescent="0.25">
      <c r="A145" s="12"/>
      <c r="B145" s="29"/>
      <c r="C145" s="33" t="s">
        <v>40</v>
      </c>
      <c r="D145" s="32" t="s">
        <v>37</v>
      </c>
      <c r="E145" s="31">
        <v>964.5</v>
      </c>
    </row>
    <row r="146" spans="1:5" ht="15.75" x14ac:dyDescent="0.25">
      <c r="A146" s="14">
        <v>34</v>
      </c>
      <c r="B146" s="38" t="s">
        <v>25</v>
      </c>
      <c r="C146" s="33" t="s">
        <v>45</v>
      </c>
      <c r="D146" s="32" t="s">
        <v>37</v>
      </c>
      <c r="E146" s="31">
        <v>212002.05</v>
      </c>
    </row>
    <row r="147" spans="1:5" ht="15.75" x14ac:dyDescent="0.25">
      <c r="A147" s="14"/>
      <c r="B147" s="38"/>
      <c r="C147" s="39" t="s">
        <v>53</v>
      </c>
      <c r="D147" s="40" t="s">
        <v>37</v>
      </c>
      <c r="E147" s="31">
        <v>12170.8</v>
      </c>
    </row>
    <row r="148" spans="1:5" ht="15.75" x14ac:dyDescent="0.25">
      <c r="A148" s="14"/>
      <c r="B148" s="38"/>
      <c r="C148" s="33" t="s">
        <v>38</v>
      </c>
      <c r="D148" s="27" t="s">
        <v>52</v>
      </c>
      <c r="E148" s="31">
        <v>32426</v>
      </c>
    </row>
    <row r="149" spans="1:5" ht="15.75" x14ac:dyDescent="0.25">
      <c r="A149" s="14"/>
      <c r="B149" s="38"/>
      <c r="C149" s="33" t="s">
        <v>40</v>
      </c>
      <c r="D149" s="32" t="s">
        <v>37</v>
      </c>
      <c r="E149" s="31">
        <v>8663.5</v>
      </c>
    </row>
    <row r="150" spans="1:5" ht="31.5" x14ac:dyDescent="0.25">
      <c r="A150" s="14"/>
      <c r="B150" s="38"/>
      <c r="C150" s="33" t="s">
        <v>70</v>
      </c>
      <c r="D150" s="32" t="s">
        <v>71</v>
      </c>
      <c r="E150" s="31">
        <v>6.49</v>
      </c>
    </row>
    <row r="151" spans="1:5" ht="31.5" x14ac:dyDescent="0.25">
      <c r="A151" s="14"/>
      <c r="B151" s="38"/>
      <c r="C151" s="33" t="s">
        <v>78</v>
      </c>
      <c r="D151" s="32" t="s">
        <v>37</v>
      </c>
      <c r="E151" s="31">
        <v>17189.5</v>
      </c>
    </row>
    <row r="152" spans="1:5" ht="15.75" x14ac:dyDescent="0.25">
      <c r="A152" s="14"/>
      <c r="B152" s="38"/>
      <c r="C152" s="33" t="s">
        <v>42</v>
      </c>
      <c r="D152" s="27" t="s">
        <v>77</v>
      </c>
      <c r="E152" s="31">
        <v>70181.990000000005</v>
      </c>
    </row>
    <row r="153" spans="1:5" ht="31.5" x14ac:dyDescent="0.25">
      <c r="A153" s="14"/>
      <c r="B153" s="38"/>
      <c r="C153" s="30" t="s">
        <v>79</v>
      </c>
      <c r="D153" s="27" t="s">
        <v>84</v>
      </c>
      <c r="E153" s="31">
        <v>25884</v>
      </c>
    </row>
    <row r="154" spans="1:5" ht="15.75" x14ac:dyDescent="0.25">
      <c r="A154" s="11">
        <v>35</v>
      </c>
      <c r="B154" s="11" t="s">
        <v>34</v>
      </c>
      <c r="C154" s="33" t="s">
        <v>38</v>
      </c>
      <c r="D154" s="27" t="s">
        <v>82</v>
      </c>
      <c r="E154" s="31">
        <v>27385</v>
      </c>
    </row>
    <row r="155" spans="1:5" ht="15.75" x14ac:dyDescent="0.25">
      <c r="A155" s="12"/>
      <c r="B155" s="12"/>
      <c r="C155" s="33" t="s">
        <v>42</v>
      </c>
      <c r="D155" s="27" t="s">
        <v>86</v>
      </c>
      <c r="E155" s="31">
        <f>189955-188082</f>
        <v>1873</v>
      </c>
    </row>
    <row r="156" spans="1:5" ht="15.75" x14ac:dyDescent="0.25">
      <c r="A156" s="12"/>
      <c r="B156" s="12"/>
      <c r="C156" s="33" t="s">
        <v>69</v>
      </c>
      <c r="D156" s="32" t="s">
        <v>88</v>
      </c>
      <c r="E156" s="31">
        <v>16150</v>
      </c>
    </row>
    <row r="157" spans="1:5" ht="15.75" x14ac:dyDescent="0.25">
      <c r="A157" s="12"/>
      <c r="B157" s="12"/>
      <c r="C157" s="33" t="s">
        <v>40</v>
      </c>
      <c r="D157" s="32" t="s">
        <v>83</v>
      </c>
      <c r="E157" s="31">
        <v>45063</v>
      </c>
    </row>
    <row r="158" spans="1:5" ht="31.5" x14ac:dyDescent="0.25">
      <c r="A158" s="13"/>
      <c r="B158" s="13"/>
      <c r="C158" s="30" t="s">
        <v>79</v>
      </c>
      <c r="D158" s="27" t="s">
        <v>83</v>
      </c>
      <c r="E158" s="31">
        <v>44920</v>
      </c>
    </row>
    <row r="159" spans="1:5" ht="15.75" x14ac:dyDescent="0.25">
      <c r="A159" s="14">
        <v>36</v>
      </c>
      <c r="B159" s="52" t="s">
        <v>21</v>
      </c>
      <c r="C159" s="40" t="s">
        <v>45</v>
      </c>
      <c r="D159" s="32" t="s">
        <v>37</v>
      </c>
      <c r="E159" s="31">
        <v>363877.6</v>
      </c>
    </row>
    <row r="160" spans="1:5" ht="31.5" x14ac:dyDescent="0.25">
      <c r="A160" s="14"/>
      <c r="B160" s="52"/>
      <c r="C160" s="30" t="s">
        <v>79</v>
      </c>
      <c r="D160" s="27" t="s">
        <v>84</v>
      </c>
      <c r="E160" s="31">
        <f>1858235.03-1756562.88</f>
        <v>101672.15000000014</v>
      </c>
    </row>
    <row r="161" spans="1:5" ht="15.75" x14ac:dyDescent="0.25">
      <c r="A161" s="14"/>
      <c r="B161" s="52"/>
      <c r="C161" s="33" t="s">
        <v>38</v>
      </c>
      <c r="D161" s="27" t="s">
        <v>52</v>
      </c>
      <c r="E161" s="31">
        <v>5124</v>
      </c>
    </row>
    <row r="162" spans="1:5" ht="15.75" x14ac:dyDescent="0.25">
      <c r="A162" s="14"/>
      <c r="B162" s="52"/>
      <c r="C162" s="33" t="s">
        <v>46</v>
      </c>
      <c r="D162" s="32" t="s">
        <v>84</v>
      </c>
      <c r="E162" s="31">
        <v>215833.85</v>
      </c>
    </row>
    <row r="163" spans="1:5" ht="15.75" x14ac:dyDescent="0.25">
      <c r="A163" s="14"/>
      <c r="B163" s="52"/>
      <c r="C163" s="39" t="s">
        <v>53</v>
      </c>
      <c r="D163" s="40" t="s">
        <v>37</v>
      </c>
      <c r="E163" s="31">
        <v>1440</v>
      </c>
    </row>
    <row r="164" spans="1:5" ht="15.75" x14ac:dyDescent="0.25">
      <c r="A164" s="11">
        <v>37</v>
      </c>
      <c r="B164" s="25" t="s">
        <v>66</v>
      </c>
      <c r="C164" s="33" t="s">
        <v>42</v>
      </c>
      <c r="D164" s="27" t="s">
        <v>77</v>
      </c>
      <c r="E164" s="37">
        <v>455</v>
      </c>
    </row>
    <row r="165" spans="1:5" ht="15.75" x14ac:dyDescent="0.25">
      <c r="A165" s="12"/>
      <c r="B165" s="29"/>
      <c r="C165" s="33" t="s">
        <v>40</v>
      </c>
      <c r="D165" s="32" t="s">
        <v>37</v>
      </c>
      <c r="E165" s="37">
        <v>9595</v>
      </c>
    </row>
    <row r="166" spans="1:5" ht="15.75" x14ac:dyDescent="0.25">
      <c r="A166" s="13"/>
      <c r="B166" s="34"/>
      <c r="C166" s="33" t="s">
        <v>45</v>
      </c>
      <c r="D166" s="32" t="s">
        <v>37</v>
      </c>
      <c r="E166" s="37">
        <v>218198</v>
      </c>
    </row>
    <row r="167" spans="1:5" ht="15.75" x14ac:dyDescent="0.25">
      <c r="A167" s="14">
        <v>38</v>
      </c>
      <c r="B167" s="38" t="s">
        <v>72</v>
      </c>
      <c r="C167" s="33" t="s">
        <v>40</v>
      </c>
      <c r="D167" s="27" t="s">
        <v>90</v>
      </c>
      <c r="E167" s="37">
        <f>15350.4+3100</f>
        <v>18450.400000000001</v>
      </c>
    </row>
    <row r="168" spans="1:5" ht="31.5" x14ac:dyDescent="0.25">
      <c r="A168" s="14"/>
      <c r="B168" s="38"/>
      <c r="C168" s="33" t="s">
        <v>79</v>
      </c>
      <c r="D168" s="27" t="s">
        <v>90</v>
      </c>
      <c r="E168" s="37">
        <f>10078+951.06+3626.37-466.48</f>
        <v>14188.95</v>
      </c>
    </row>
    <row r="169" spans="1:5" x14ac:dyDescent="0.25">
      <c r="A169" s="6"/>
      <c r="B169" s="6"/>
      <c r="C169" s="6" t="s">
        <v>47</v>
      </c>
      <c r="D169" s="6"/>
      <c r="E169" s="5"/>
    </row>
  </sheetData>
  <autoFilter ref="A10:E169"/>
  <mergeCells count="81">
    <mergeCell ref="B154:B158"/>
    <mergeCell ref="B62:B64"/>
    <mergeCell ref="A62:A64"/>
    <mergeCell ref="B121:B126"/>
    <mergeCell ref="A121:A126"/>
    <mergeCell ref="A96:A102"/>
    <mergeCell ref="B96:B102"/>
    <mergeCell ref="A70:A76"/>
    <mergeCell ref="A89:A91"/>
    <mergeCell ref="A127:A135"/>
    <mergeCell ref="A11:A13"/>
    <mergeCell ref="B141:B145"/>
    <mergeCell ref="B159:B163"/>
    <mergeCell ref="A159:A163"/>
    <mergeCell ref="B107:B112"/>
    <mergeCell ref="B70:B76"/>
    <mergeCell ref="B146:B153"/>
    <mergeCell ref="A146:A153"/>
    <mergeCell ref="B127:B135"/>
    <mergeCell ref="B82:B88"/>
    <mergeCell ref="A82:A88"/>
    <mergeCell ref="B136:B140"/>
    <mergeCell ref="A136:A140"/>
    <mergeCell ref="B92:B95"/>
    <mergeCell ref="A92:A95"/>
    <mergeCell ref="A50:A52"/>
    <mergeCell ref="B35:B36"/>
    <mergeCell ref="A118:A120"/>
    <mergeCell ref="B103:B106"/>
    <mergeCell ref="A16:A21"/>
    <mergeCell ref="A103:A106"/>
    <mergeCell ref="B89:B91"/>
    <mergeCell ref="A43:A44"/>
    <mergeCell ref="B27:B28"/>
    <mergeCell ref="A27:A28"/>
    <mergeCell ref="B30:B34"/>
    <mergeCell ref="A35:A36"/>
    <mergeCell ref="B50:B52"/>
    <mergeCell ref="A1:E1"/>
    <mergeCell ref="A2:E2"/>
    <mergeCell ref="A3:E3"/>
    <mergeCell ref="A4:E4"/>
    <mergeCell ref="C8:C9"/>
    <mergeCell ref="A5:E5"/>
    <mergeCell ref="E8:E9"/>
    <mergeCell ref="A6:E6"/>
    <mergeCell ref="B8:B9"/>
    <mergeCell ref="A8:A9"/>
    <mergeCell ref="D8:D9"/>
    <mergeCell ref="B11:B13"/>
    <mergeCell ref="B14:B15"/>
    <mergeCell ref="A14:A15"/>
    <mergeCell ref="A77:A81"/>
    <mergeCell ref="B77:B81"/>
    <mergeCell ref="A65:A69"/>
    <mergeCell ref="B65:B69"/>
    <mergeCell ref="A22:A25"/>
    <mergeCell ref="B16:B21"/>
    <mergeCell ref="B54:B55"/>
    <mergeCell ref="A54:A55"/>
    <mergeCell ref="A30:A34"/>
    <mergeCell ref="B58:B61"/>
    <mergeCell ref="A58:A61"/>
    <mergeCell ref="B37:B42"/>
    <mergeCell ref="B22:B25"/>
    <mergeCell ref="A167:A168"/>
    <mergeCell ref="A114:A117"/>
    <mergeCell ref="B114:B117"/>
    <mergeCell ref="A107:A112"/>
    <mergeCell ref="A37:A42"/>
    <mergeCell ref="B45:B49"/>
    <mergeCell ref="A45:A49"/>
    <mergeCell ref="B56:B57"/>
    <mergeCell ref="A56:A57"/>
    <mergeCell ref="B43:B44"/>
    <mergeCell ref="B118:B120"/>
    <mergeCell ref="A141:A145"/>
    <mergeCell ref="A164:A166"/>
    <mergeCell ref="B164:B166"/>
    <mergeCell ref="B167:B168"/>
    <mergeCell ref="A154:A158"/>
  </mergeCells>
  <pageMargins left="0.62992125984251968" right="0.39370078740157483" top="0.98425196850393704" bottom="0.3937007874015748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Дуфинець Сергій</cp:lastModifiedBy>
  <cp:lastPrinted>2019-10-28T12:41:16Z</cp:lastPrinted>
  <dcterms:created xsi:type="dcterms:W3CDTF">2015-06-08T07:11:11Z</dcterms:created>
  <dcterms:modified xsi:type="dcterms:W3CDTF">2019-10-28T12:42:23Z</dcterms:modified>
</cp:coreProperties>
</file>