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20055" windowHeight="7935" activeTab="0"/>
  </bookViews>
  <sheets>
    <sheet name="Лист1" sheetId="2" r:id="rId1"/>
  </sheets>
  <definedNames>
    <definedName name="_xlnm._FilterDatabase" localSheetId="0" hidden="1">'Лист1'!$A$10:$E$171</definedName>
    <definedName name="_xlnm.Print_Area" localSheetId="0">'Лист1'!$A$1:$E$171</definedName>
  </definedNames>
  <calcPr calcId="145621"/>
</workbook>
</file>

<file path=xl/sharedStrings.xml><?xml version="1.0" encoding="utf-8"?>
<sst xmlns="http://schemas.openxmlformats.org/spreadsheetml/2006/main" count="371" uniqueCount="143">
  <si>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</si>
  <si>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</si>
  <si>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</si>
  <si>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</si>
  <si>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</si>
  <si>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</si>
  <si>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</si>
  <si>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</si>
  <si>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</si>
  <si>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</rPr>
      <t xml:space="preserve"> та напрями їх використання</t>
    </r>
  </si>
  <si>
    <t>Забезпечення особового складу</t>
  </si>
  <si>
    <t>в/ч 1465</t>
  </si>
  <si>
    <t>в/ч 2522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</si>
  <si>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</si>
  <si>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</si>
  <si>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в/ч 2196</t>
  </si>
  <si>
    <t>в/ч 2253</t>
  </si>
  <si>
    <t>Житлово-експлуатаційне майно</t>
  </si>
  <si>
    <t>в/ч 1474</t>
  </si>
  <si>
    <t>в/ч 2524</t>
  </si>
  <si>
    <t>в/ч 1491</t>
  </si>
  <si>
    <t>в/ч 2193</t>
  </si>
  <si>
    <t>в/ч 2161</t>
  </si>
  <si>
    <t>в/ч 9971</t>
  </si>
  <si>
    <t>в/ч 2197</t>
  </si>
  <si>
    <t>в/ч 9937</t>
  </si>
  <si>
    <t>в/ч 9953</t>
  </si>
  <si>
    <t>в/ч 9938</t>
  </si>
  <si>
    <t>в/ч 1494</t>
  </si>
  <si>
    <t>в/ч 2144</t>
  </si>
  <si>
    <t>в/ч 1485</t>
  </si>
  <si>
    <t>в/ч 2138</t>
  </si>
  <si>
    <t>в/ч 2142</t>
  </si>
  <si>
    <t>в/ч 9930</t>
  </si>
  <si>
    <t>в/ч 9960</t>
  </si>
  <si>
    <t>в/ч 1495</t>
  </si>
  <si>
    <t>Матеріально-технічне забезпечення підрозділів</t>
  </si>
  <si>
    <t>Комп'ютерна техніка та інше майно зв'язку</t>
  </si>
  <si>
    <t xml:space="preserve">Забезпечення оздоровлення та лікування військовослужбовців </t>
  </si>
  <si>
    <t xml:space="preserve">Забезпечення телекомунікаційної складової 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</si>
  <si>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</si>
  <si>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</si>
  <si>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Продукти харчування та продовольче майно</t>
  </si>
  <si>
    <t>Медикаменти та перев'язувальні матеріали</t>
  </si>
  <si>
    <t>Забезпечення виконання завдань з охорони кордону</t>
  </si>
  <si>
    <t>Поліпшення  матеріально-технічної бази</t>
  </si>
  <si>
    <t>Забезпечення підрозділів прикордонного загону продуктами харчування</t>
  </si>
  <si>
    <t xml:space="preserve">Забезпечення підрозділів прикордонного загону за номенклатурою </t>
  </si>
  <si>
    <t>Облаштування матеріально-технічної бази підрозділів прикордонного загону</t>
  </si>
  <si>
    <t>Матеріально-технічне забезпечення підрозділів прикордонного загону</t>
  </si>
  <si>
    <t>Майно відділення пально-мастильних матеріалів</t>
  </si>
  <si>
    <t>Забезпечення персоналу</t>
  </si>
  <si>
    <t>Майно відділення речового забезпечення</t>
  </si>
  <si>
    <t xml:space="preserve"> </t>
  </si>
  <si>
    <t>Майно ПММ</t>
  </si>
  <si>
    <t>Продукти харчування</t>
  </si>
  <si>
    <t>Речове майно</t>
  </si>
  <si>
    <t>в/ч 1467</t>
  </si>
  <si>
    <t>Майно зв'язку</t>
  </si>
  <si>
    <t>Забезпечення телекомунікаційної складової підрозділів</t>
  </si>
  <si>
    <t xml:space="preserve">Облаштування матеріально-технічної бази підрозділів охорони кордону </t>
  </si>
  <si>
    <t>Паливно - мастильні матеріали</t>
  </si>
  <si>
    <t>Майно речової служби</t>
  </si>
  <si>
    <t>в/ч 2382</t>
  </si>
  <si>
    <t>в/ч 1565</t>
  </si>
  <si>
    <t xml:space="preserve">Продукти харчування </t>
  </si>
  <si>
    <t>Майно ВІОДК</t>
  </si>
  <si>
    <t>Паливно-мастильні матеріали</t>
  </si>
  <si>
    <t>Медичне забезпечення</t>
  </si>
  <si>
    <t>Забезпечення підрозділів продуктами харчування</t>
  </si>
  <si>
    <t>в/ч 1492</t>
  </si>
  <si>
    <t>в/ч 1472</t>
  </si>
  <si>
    <t>в/ч 2195</t>
  </si>
  <si>
    <t>Ліцей</t>
  </si>
  <si>
    <t>в/ч 1563</t>
  </si>
  <si>
    <t>Пально - мастильні матеріали</t>
  </si>
  <si>
    <t>Матеріально-технічне забезпечення госпіталю</t>
  </si>
  <si>
    <t>Майно речевого забезпечення</t>
  </si>
  <si>
    <t>Речеве  забезпечення підрозділів прикордонного загону</t>
  </si>
  <si>
    <t>Забезпечення паливно-мастильними матеріалами</t>
  </si>
  <si>
    <t>Медичне майно</t>
  </si>
  <si>
    <t xml:space="preserve">Облаштування матеріально-технічної бази та забезпечення особового складу </t>
  </si>
  <si>
    <t>Облаштування матеріально-технічної бази підрозділів охорони кордону (інфраструктури управління)</t>
  </si>
  <si>
    <r>
      <t>Майно відділення охорони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</t>
    </r>
  </si>
  <si>
    <t>Забезпечення підрозділів продуктами харчування та майном</t>
  </si>
  <si>
    <t>майно ВАЗ</t>
  </si>
  <si>
    <t>Майно відділення охорони здоров’я</t>
  </si>
  <si>
    <t>Поліпшення матеріально-технічної бази підрозділів охорони кордону (куртки)</t>
  </si>
  <si>
    <t xml:space="preserve">Медичне забезпечення </t>
  </si>
  <si>
    <t xml:space="preserve">Майно речового забезпечення </t>
  </si>
  <si>
    <t>Майна кінологічної групи</t>
  </si>
  <si>
    <t xml:space="preserve">Майно речового відділення </t>
  </si>
  <si>
    <t>Майно відділення служби охорони здоров'я</t>
  </si>
  <si>
    <t>Облаштування матеріально-технічної бази підрозділів  загону</t>
  </si>
  <si>
    <t>Відділення шкіперо - технічного забезпечення</t>
  </si>
  <si>
    <t>Поліпшення  телекомунікаційних систем підрозділів академії</t>
  </si>
  <si>
    <t xml:space="preserve">Поліпшення  матеріально-технічної бази підрозділів </t>
  </si>
  <si>
    <t>Поліпшення  телекомунікаційних систем</t>
  </si>
  <si>
    <t xml:space="preserve">Облаштування матеріально-технічної бази підрозділів </t>
  </si>
  <si>
    <t>Медичне обладнення</t>
  </si>
  <si>
    <t>Пально-мастильні матеріали</t>
  </si>
  <si>
    <t>Забезпечення підрозділів прикордонного загону ПММ</t>
  </si>
  <si>
    <t>Поліпшення матеріально-технічної бази підрозділів охорони кордону</t>
  </si>
  <si>
    <t>за 1 півріччя 2020 року</t>
  </si>
  <si>
    <t>Облаштування матеріально-технічної бази</t>
  </si>
  <si>
    <t>в/ч 1487</t>
  </si>
  <si>
    <t>в/ч 2418</t>
  </si>
  <si>
    <t xml:space="preserve">Облаштування матеріально-технічної бази та забезпеченняособового складу </t>
  </si>
  <si>
    <t xml:space="preserve">Майно кінологічної служби </t>
  </si>
  <si>
    <t>Майно відділу шкіперо-технічного забезпечення</t>
  </si>
  <si>
    <t>Забезпечення підрозділів матеріальними цінностями</t>
  </si>
  <si>
    <t>Забезпечення майном підрозділів прикордоного загону</t>
  </si>
  <si>
    <t>Для облаштування державного кордону з метою забезпечення надійної охорони</t>
  </si>
  <si>
    <t>в/ч 1493</t>
  </si>
  <si>
    <t>Майно відділення автомобільного та бронетанкового забезпечення</t>
  </si>
  <si>
    <t>Поліпшення матеріально-технічної бази підрозділів охорони кордону (автозапчастини)</t>
  </si>
  <si>
    <t>в/ч 2428</t>
  </si>
  <si>
    <t>Майно відділення продовольчого забезпечення</t>
  </si>
  <si>
    <t>Майно відділення житлово-єксплуатаційної служби</t>
  </si>
  <si>
    <t>в/ч 1471</t>
  </si>
  <si>
    <t>Інженерне майно</t>
  </si>
  <si>
    <t>Майно відділення центру безпілотних авіаційних систем</t>
  </si>
  <si>
    <t>майно ВАТЗ</t>
  </si>
  <si>
    <t>Послуги з поточного ремонту</t>
  </si>
  <si>
    <t>Матеріально-технічне забезпечення</t>
  </si>
  <si>
    <t>Автомобільне майно</t>
  </si>
  <si>
    <t>Майно відділення зв'язку</t>
  </si>
  <si>
    <t>Майно автослужби</t>
  </si>
  <si>
    <t>Майно групи охорони здоров"я</t>
  </si>
  <si>
    <t>Майно відділення охорони здоров"я</t>
  </si>
  <si>
    <t>Майно інженерної служби</t>
  </si>
  <si>
    <t>Забезпечення підрозділів прикордонного загону  майном речового забезпечення</t>
  </si>
  <si>
    <t>Відділення охорони здоров'я</t>
  </si>
  <si>
    <t>Забезпечення підрозділів прикордонного загону  медичним майном</t>
  </si>
  <si>
    <t>Відділ інженерного облаштування кордону</t>
  </si>
  <si>
    <t>Інженернен облаштування підрозділів кордону</t>
  </si>
  <si>
    <t>Житлово-експлуатаційний відділ</t>
  </si>
  <si>
    <t>Забезпечення підрозділів прикордонного загону  майном жев</t>
  </si>
  <si>
    <t>в/ч 1498</t>
  </si>
  <si>
    <t xml:space="preserve">Поліпшення матеріально-технічної бази </t>
  </si>
  <si>
    <t>Книжки</t>
  </si>
  <si>
    <t>в/ч 9951</t>
  </si>
  <si>
    <t>майно ВА та БЗ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</si>
</sst>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horizontal="left" vertical="center"/>
      <protection/>
    </xf>
    <xf numFmtId="0" fontId="8" fillId="0" borderId="0">
      <alignment horizontal="righ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10" fillId="0" borderId="0">
      <alignment horizontal="center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8" fillId="0" borderId="0" xfId="0" applyFont="1"/>
    <xf numFmtId="4" fontId="19" fillId="0" borderId="0" xfId="0" applyNumberFormat="1" applyFont="1" applyFill="1" applyBorder="1" applyAlignment="1">
      <alignment horizontal="right" vertical="center" wrapText="1" indent="2"/>
    </xf>
    <xf numFmtId="0" fontId="11" fillId="0" borderId="0" xfId="0" applyFont="1" applyFill="1"/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 indent="2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33" applyNumberFormat="1" applyFont="1" applyFill="1" applyBorder="1" applyAlignment="1">
      <alignment horizontal="left" vertical="center" wrapText="1"/>
      <protection/>
    </xf>
    <xf numFmtId="4" fontId="5" fillId="0" borderId="2" xfId="33" applyNumberFormat="1" applyFont="1" applyFill="1" applyBorder="1" applyAlignment="1">
      <alignment horizontal="left" vertical="top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33" applyNumberFormat="1" applyFont="1" applyFill="1" applyBorder="1" applyAlignment="1">
      <alignment horizontal="left" vertical="center" wrapText="1"/>
      <protection/>
    </xf>
    <xf numFmtId="4" fontId="5" fillId="0" borderId="2" xfId="0" applyNumberFormat="1" applyFont="1" applyFill="1" applyBorder="1" applyAlignment="1">
      <alignment horizontal="right" vertical="top" wrapText="1" indent="2"/>
    </xf>
    <xf numFmtId="0" fontId="5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25" applyFont="1" applyFill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center" vertical="center" wrapText="1"/>
      <protection/>
    </xf>
    <xf numFmtId="0" fontId="12" fillId="0" borderId="2" xfId="0" applyFont="1" applyFill="1" applyBorder="1" applyAlignment="1">
      <alignment vertical="top" wrapText="1"/>
    </xf>
    <xf numFmtId="4" fontId="21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25" applyFont="1" applyFill="1" applyBorder="1" applyAlignment="1">
      <alignment horizontal="center" vertical="center" wrapText="1"/>
      <protection/>
    </xf>
    <xf numFmtId="0" fontId="21" fillId="0" borderId="2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25" applyFont="1" applyFill="1" applyBorder="1" applyAlignment="1">
      <alignment horizontal="center" vertical="center" wrapText="1"/>
      <protection/>
    </xf>
    <xf numFmtId="0" fontId="11" fillId="0" borderId="2" xfId="0" applyNumberFormat="1" applyFont="1" applyFill="1" applyBorder="1" applyAlignment="1">
      <alignment horizontal="left" vertical="center"/>
    </xf>
    <xf numFmtId="0" fontId="5" fillId="0" borderId="4" xfId="25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16 2" xfId="20"/>
    <cellStyle name="S17 2" xfId="21"/>
    <cellStyle name="S2 3" xfId="22"/>
    <cellStyle name="S6 3" xfId="23"/>
    <cellStyle name="S8" xfId="24"/>
    <cellStyle name="Обычный 2" xfId="25"/>
    <cellStyle name="Обычный 3" xfId="26"/>
    <cellStyle name="Обычный 3 2" xfId="27"/>
    <cellStyle name="Обычный 3 3" xfId="28"/>
    <cellStyle name="Обычный 3 4" xfId="29"/>
    <cellStyle name="Обычный 4" xfId="30"/>
    <cellStyle name="Обычный 3 5" xfId="31"/>
    <cellStyle name="Обычный_Лист3" xfId="32"/>
    <cellStyle name="Звичайний 2" xfId="33"/>
    <cellStyle name="Обычный 3 2 2" xfId="34"/>
    <cellStyle name="Обычный 3 3 2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tabSelected="1" zoomScaleSheetLayoutView="90" workbookViewId="0" topLeftCell="A1">
      <selection activeCell="P2" sqref="P2"/>
    </sheetView>
  </sheetViews>
  <sheetFormatPr defaultColWidth="9.140625" defaultRowHeight="15"/>
  <cols>
    <col min="1" max="1" width="8.140625" style="1" customWidth="1"/>
    <col min="2" max="2" width="17.7109375" style="1" customWidth="1"/>
    <col min="3" max="3" width="47.28125" style="1" customWidth="1"/>
    <col min="4" max="4" width="76.7109375" style="1" customWidth="1"/>
    <col min="5" max="5" width="23.421875" style="1" customWidth="1"/>
    <col min="6" max="16384" width="9.140625" style="1" customWidth="1"/>
  </cols>
  <sheetData>
    <row r="1" spans="1:5" ht="22.5">
      <c r="A1" s="19" t="s">
        <v>5</v>
      </c>
      <c r="B1" s="19"/>
      <c r="C1" s="19"/>
      <c r="D1" s="19"/>
      <c r="E1" s="19"/>
    </row>
    <row r="2" spans="1:5" ht="23.25">
      <c r="A2" s="20" t="s">
        <v>9</v>
      </c>
      <c r="B2" s="20"/>
      <c r="C2" s="20"/>
      <c r="D2" s="20"/>
      <c r="E2" s="20"/>
    </row>
    <row r="3" spans="1:5" ht="18.75">
      <c r="A3" s="21" t="s">
        <v>1</v>
      </c>
      <c r="B3" s="21"/>
      <c r="C3" s="21"/>
      <c r="D3" s="21"/>
      <c r="E3" s="21"/>
    </row>
    <row r="4" spans="1:5" ht="18.75">
      <c r="A4" s="22" t="s">
        <v>103</v>
      </c>
      <c r="B4" s="21"/>
      <c r="C4" s="21"/>
      <c r="D4" s="21"/>
      <c r="E4" s="21"/>
    </row>
    <row r="5" spans="1:5" ht="20.25">
      <c r="A5" s="24" t="s">
        <v>3</v>
      </c>
      <c r="B5" s="24"/>
      <c r="C5" s="24"/>
      <c r="D5" s="24"/>
      <c r="E5" s="24"/>
    </row>
    <row r="6" spans="1:5" ht="12" customHeight="1">
      <c r="A6" s="25" t="s">
        <v>53</v>
      </c>
      <c r="B6" s="25"/>
      <c r="C6" s="25"/>
      <c r="D6" s="25"/>
      <c r="E6" s="25"/>
    </row>
    <row r="7" spans="1:5" ht="15.75">
      <c r="A7" s="2"/>
      <c r="B7" s="2"/>
      <c r="C7" s="2" t="s">
        <v>53</v>
      </c>
      <c r="D7" s="2"/>
      <c r="E7" s="3" t="s">
        <v>4</v>
      </c>
    </row>
    <row r="8" spans="1:5" ht="32.25" customHeight="1">
      <c r="A8" s="23" t="s">
        <v>0</v>
      </c>
      <c r="B8" s="23" t="s">
        <v>2</v>
      </c>
      <c r="C8" s="23" t="s">
        <v>7</v>
      </c>
      <c r="D8" s="23" t="s">
        <v>6</v>
      </c>
      <c r="E8" s="23" t="s">
        <v>8</v>
      </c>
    </row>
    <row r="9" spans="1:5" ht="15">
      <c r="A9" s="23"/>
      <c r="B9" s="23"/>
      <c r="C9" s="23"/>
      <c r="D9" s="23"/>
      <c r="E9" s="23"/>
    </row>
    <row r="10" spans="1:5" s="4" customFormat="1" ht="12">
      <c r="A10" s="7">
        <v>1</v>
      </c>
      <c r="B10" s="7">
        <v>2</v>
      </c>
      <c r="C10" s="8">
        <v>3</v>
      </c>
      <c r="D10" s="7">
        <v>4</v>
      </c>
      <c r="E10" s="8">
        <v>5</v>
      </c>
    </row>
    <row r="11" spans="1:5" ht="15">
      <c r="A11" s="14">
        <v>1</v>
      </c>
      <c r="B11" s="27" t="s">
        <v>11</v>
      </c>
      <c r="C11" s="28" t="s">
        <v>42</v>
      </c>
      <c r="D11" s="29" t="s">
        <v>69</v>
      </c>
      <c r="E11" s="26">
        <v>4925</v>
      </c>
    </row>
    <row r="12" spans="1:5" ht="15">
      <c r="A12" s="15"/>
      <c r="B12" s="30"/>
      <c r="C12" s="31" t="s">
        <v>123</v>
      </c>
      <c r="D12" s="32" t="s">
        <v>124</v>
      </c>
      <c r="E12" s="26">
        <v>336187</v>
      </c>
    </row>
    <row r="13" spans="1:5" ht="15">
      <c r="A13" s="15"/>
      <c r="B13" s="30"/>
      <c r="C13" s="28" t="s">
        <v>43</v>
      </c>
      <c r="D13" s="29" t="s">
        <v>68</v>
      </c>
      <c r="E13" s="26">
        <f>6914934+959567</f>
        <v>7874501</v>
      </c>
    </row>
    <row r="14" spans="1:5" ht="15">
      <c r="A14" s="15"/>
      <c r="B14" s="30"/>
      <c r="C14" s="31" t="s">
        <v>125</v>
      </c>
      <c r="D14" s="32" t="s">
        <v>124</v>
      </c>
      <c r="E14" s="26">
        <v>20000</v>
      </c>
    </row>
    <row r="15" spans="1:5" ht="15">
      <c r="A15" s="15"/>
      <c r="B15" s="30"/>
      <c r="C15" s="31" t="s">
        <v>80</v>
      </c>
      <c r="D15" s="29" t="s">
        <v>68</v>
      </c>
      <c r="E15" s="26">
        <v>32700</v>
      </c>
    </row>
    <row r="16" spans="1:5" ht="15">
      <c r="A16" s="16"/>
      <c r="B16" s="33"/>
      <c r="C16" s="31" t="s">
        <v>56</v>
      </c>
      <c r="D16" s="32" t="s">
        <v>124</v>
      </c>
      <c r="E16" s="26">
        <v>1809</v>
      </c>
    </row>
    <row r="17" spans="1:5" ht="15">
      <c r="A17" s="14">
        <v>2</v>
      </c>
      <c r="B17" s="27" t="s">
        <v>57</v>
      </c>
      <c r="C17" s="31" t="s">
        <v>37</v>
      </c>
      <c r="D17" s="32" t="s">
        <v>39</v>
      </c>
      <c r="E17" s="26">
        <v>1239</v>
      </c>
    </row>
    <row r="18" spans="1:5" ht="15">
      <c r="A18" s="16"/>
      <c r="B18" s="33"/>
      <c r="C18" s="28" t="s">
        <v>43</v>
      </c>
      <c r="D18" s="29" t="s">
        <v>68</v>
      </c>
      <c r="E18" s="26">
        <v>5010</v>
      </c>
    </row>
    <row r="19" spans="1:5" ht="15">
      <c r="A19" s="12"/>
      <c r="B19" s="34" t="s">
        <v>119</v>
      </c>
      <c r="C19" s="31" t="s">
        <v>108</v>
      </c>
      <c r="D19" s="32" t="s">
        <v>36</v>
      </c>
      <c r="E19" s="26">
        <v>3000</v>
      </c>
    </row>
    <row r="20" spans="1:5" ht="15">
      <c r="A20" s="14">
        <v>3</v>
      </c>
      <c r="B20" s="27" t="s">
        <v>71</v>
      </c>
      <c r="C20" s="28" t="s">
        <v>42</v>
      </c>
      <c r="D20" s="29" t="s">
        <v>69</v>
      </c>
      <c r="E20" s="26">
        <v>155563.42</v>
      </c>
    </row>
    <row r="21" spans="1:5" ht="15">
      <c r="A21" s="15"/>
      <c r="B21" s="30"/>
      <c r="C21" s="31" t="s">
        <v>17</v>
      </c>
      <c r="D21" s="32" t="s">
        <v>13</v>
      </c>
      <c r="E21" s="26">
        <v>119909.44</v>
      </c>
    </row>
    <row r="22" spans="1:5" ht="15">
      <c r="A22" s="15"/>
      <c r="B22" s="30"/>
      <c r="C22" s="28" t="s">
        <v>43</v>
      </c>
      <c r="D22" s="29" t="s">
        <v>68</v>
      </c>
      <c r="E22" s="26">
        <v>720.36</v>
      </c>
    </row>
    <row r="23" spans="1:5" ht="15">
      <c r="A23" s="15"/>
      <c r="B23" s="30"/>
      <c r="C23" s="31" t="s">
        <v>109</v>
      </c>
      <c r="D23" s="35" t="s">
        <v>110</v>
      </c>
      <c r="E23" s="26">
        <v>22080</v>
      </c>
    </row>
    <row r="24" spans="1:5" ht="15">
      <c r="A24" s="15"/>
      <c r="B24" s="30"/>
      <c r="C24" s="31" t="s">
        <v>37</v>
      </c>
      <c r="D24" s="32" t="s">
        <v>39</v>
      </c>
      <c r="E24" s="26">
        <v>889.08</v>
      </c>
    </row>
    <row r="25" spans="1:5" ht="15">
      <c r="A25" s="14">
        <v>4</v>
      </c>
      <c r="B25" s="27" t="s">
        <v>18</v>
      </c>
      <c r="C25" s="31" t="s">
        <v>17</v>
      </c>
      <c r="D25" s="32" t="s">
        <v>14</v>
      </c>
      <c r="E25" s="26">
        <v>15850</v>
      </c>
    </row>
    <row r="26" spans="1:5" ht="15">
      <c r="A26" s="15"/>
      <c r="B26" s="30"/>
      <c r="C26" s="28" t="s">
        <v>42</v>
      </c>
      <c r="D26" s="29" t="s">
        <v>69</v>
      </c>
      <c r="E26" s="26">
        <v>4550</v>
      </c>
    </row>
    <row r="27" spans="1:5" ht="15">
      <c r="A27" s="15"/>
      <c r="B27" s="30"/>
      <c r="C27" s="31" t="s">
        <v>56</v>
      </c>
      <c r="D27" s="32" t="s">
        <v>13</v>
      </c>
      <c r="E27" s="26">
        <v>5400</v>
      </c>
    </row>
    <row r="28" spans="1:5" ht="15">
      <c r="A28" s="15"/>
      <c r="B28" s="30"/>
      <c r="C28" s="31" t="s">
        <v>126</v>
      </c>
      <c r="D28" s="32" t="s">
        <v>13</v>
      </c>
      <c r="E28" s="26">
        <v>15000</v>
      </c>
    </row>
    <row r="29" spans="1:5" ht="15">
      <c r="A29" s="15"/>
      <c r="B29" s="30"/>
      <c r="C29" s="28" t="s">
        <v>43</v>
      </c>
      <c r="D29" s="29" t="s">
        <v>68</v>
      </c>
      <c r="E29" s="26">
        <f>6134.5+29239.5</f>
        <v>35374</v>
      </c>
    </row>
    <row r="30" spans="1:5" ht="15">
      <c r="A30" s="14">
        <v>5</v>
      </c>
      <c r="B30" s="14" t="s">
        <v>30</v>
      </c>
      <c r="C30" s="31" t="s">
        <v>37</v>
      </c>
      <c r="D30" s="32" t="s">
        <v>39</v>
      </c>
      <c r="E30" s="26">
        <v>32698</v>
      </c>
    </row>
    <row r="31" spans="1:5" ht="15">
      <c r="A31" s="15"/>
      <c r="B31" s="15"/>
      <c r="C31" s="31" t="s">
        <v>17</v>
      </c>
      <c r="D31" s="32" t="s">
        <v>93</v>
      </c>
      <c r="E31" s="26">
        <v>100405.22</v>
      </c>
    </row>
    <row r="32" spans="1:5" ht="15">
      <c r="A32" s="16"/>
      <c r="B32" s="16"/>
      <c r="C32" s="31" t="s">
        <v>94</v>
      </c>
      <c r="D32" s="32" t="s">
        <v>93</v>
      </c>
      <c r="E32" s="26">
        <v>2500</v>
      </c>
    </row>
    <row r="33" spans="1:5" ht="15">
      <c r="A33" s="10"/>
      <c r="B33" s="13" t="s">
        <v>105</v>
      </c>
      <c r="C33" s="31" t="s">
        <v>17</v>
      </c>
      <c r="D33" s="32" t="s">
        <v>104</v>
      </c>
      <c r="E33" s="36">
        <v>16051.4</v>
      </c>
    </row>
    <row r="34" spans="1:5" ht="15">
      <c r="A34" s="17">
        <v>6</v>
      </c>
      <c r="B34" s="37" t="s">
        <v>20</v>
      </c>
      <c r="C34" s="31" t="s">
        <v>77</v>
      </c>
      <c r="D34" s="32" t="s">
        <v>78</v>
      </c>
      <c r="E34" s="36">
        <v>140</v>
      </c>
    </row>
    <row r="35" spans="1:5" ht="15">
      <c r="A35" s="17"/>
      <c r="B35" s="37"/>
      <c r="C35" s="31" t="s">
        <v>67</v>
      </c>
      <c r="D35" s="32" t="s">
        <v>79</v>
      </c>
      <c r="E35" s="36">
        <v>1039.72</v>
      </c>
    </row>
    <row r="36" spans="1:5" ht="15">
      <c r="A36" s="17"/>
      <c r="B36" s="37"/>
      <c r="C36" s="31" t="s">
        <v>17</v>
      </c>
      <c r="D36" s="32" t="s">
        <v>111</v>
      </c>
      <c r="E36" s="36">
        <v>10069.2</v>
      </c>
    </row>
    <row r="37" spans="1:5" ht="15">
      <c r="A37" s="17"/>
      <c r="B37" s="37"/>
      <c r="C37" s="28" t="s">
        <v>43</v>
      </c>
      <c r="D37" s="29" t="s">
        <v>68</v>
      </c>
      <c r="E37" s="36">
        <f>4600+8760</f>
        <v>13360</v>
      </c>
    </row>
    <row r="38" spans="1:5" ht="15">
      <c r="A38" s="14">
        <v>7</v>
      </c>
      <c r="B38" s="27" t="s">
        <v>70</v>
      </c>
      <c r="C38" s="28" t="s">
        <v>50</v>
      </c>
      <c r="D38" s="32" t="s">
        <v>36</v>
      </c>
      <c r="E38" s="26">
        <v>16464</v>
      </c>
    </row>
    <row r="39" spans="1:5" ht="15">
      <c r="A39" s="15"/>
      <c r="B39" s="30"/>
      <c r="C39" s="31" t="s">
        <v>17</v>
      </c>
      <c r="D39" s="32" t="s">
        <v>13</v>
      </c>
      <c r="E39" s="26">
        <v>28514.4</v>
      </c>
    </row>
    <row r="40" spans="1:5" ht="15">
      <c r="A40" s="15"/>
      <c r="B40" s="30"/>
      <c r="C40" s="28" t="s">
        <v>43</v>
      </c>
      <c r="D40" s="29" t="s">
        <v>68</v>
      </c>
      <c r="E40" s="26">
        <v>4500</v>
      </c>
    </row>
    <row r="41" spans="1:5" ht="15.75">
      <c r="A41" s="15"/>
      <c r="B41" s="30"/>
      <c r="C41" s="31" t="s">
        <v>117</v>
      </c>
      <c r="D41" s="38" t="s">
        <v>13</v>
      </c>
      <c r="E41" s="26">
        <v>1725</v>
      </c>
    </row>
    <row r="42" spans="1:5" ht="15.75">
      <c r="A42" s="15"/>
      <c r="B42" s="30"/>
      <c r="C42" s="31" t="s">
        <v>122</v>
      </c>
      <c r="D42" s="38" t="s">
        <v>13</v>
      </c>
      <c r="E42" s="26">
        <v>2639214</v>
      </c>
    </row>
    <row r="43" spans="1:5" ht="15">
      <c r="A43" s="16"/>
      <c r="B43" s="33"/>
      <c r="C43" s="28" t="s">
        <v>90</v>
      </c>
      <c r="D43" s="32" t="s">
        <v>13</v>
      </c>
      <c r="E43" s="26">
        <v>140850</v>
      </c>
    </row>
    <row r="44" spans="1:5" ht="15">
      <c r="A44" s="14">
        <v>8</v>
      </c>
      <c r="B44" s="14" t="s">
        <v>113</v>
      </c>
      <c r="C44" s="31" t="s">
        <v>67</v>
      </c>
      <c r="D44" s="32" t="s">
        <v>79</v>
      </c>
      <c r="E44" s="26">
        <f>20264.27+2702.36</f>
        <v>22966.63</v>
      </c>
    </row>
    <row r="45" spans="1:5" ht="15">
      <c r="A45" s="15"/>
      <c r="B45" s="15"/>
      <c r="C45" s="31" t="s">
        <v>17</v>
      </c>
      <c r="D45" s="32" t="s">
        <v>111</v>
      </c>
      <c r="E45" s="26">
        <f>10943.61+15342</f>
        <v>26285.61</v>
      </c>
    </row>
    <row r="46" spans="1:5" ht="15">
      <c r="A46" s="15"/>
      <c r="B46" s="15"/>
      <c r="C46" s="31" t="s">
        <v>37</v>
      </c>
      <c r="D46" s="32" t="s">
        <v>39</v>
      </c>
      <c r="E46" s="26">
        <f>2200</f>
        <v>2200</v>
      </c>
    </row>
    <row r="47" spans="1:5" ht="15">
      <c r="A47" s="16"/>
      <c r="B47" s="16"/>
      <c r="C47" s="28" t="s">
        <v>43</v>
      </c>
      <c r="D47" s="29" t="s">
        <v>68</v>
      </c>
      <c r="E47" s="26">
        <f>340+68</f>
        <v>408</v>
      </c>
    </row>
    <row r="48" spans="1:5" ht="15">
      <c r="A48" s="14">
        <v>8</v>
      </c>
      <c r="B48" s="14" t="s">
        <v>28</v>
      </c>
      <c r="C48" s="28" t="s">
        <v>67</v>
      </c>
      <c r="D48" s="29" t="s">
        <v>79</v>
      </c>
      <c r="E48" s="26">
        <v>72049.77</v>
      </c>
    </row>
    <row r="49" spans="1:5" ht="15">
      <c r="A49" s="15"/>
      <c r="B49" s="15"/>
      <c r="C49" s="28" t="s">
        <v>37</v>
      </c>
      <c r="D49" s="29" t="s">
        <v>39</v>
      </c>
      <c r="E49" s="26">
        <v>35200</v>
      </c>
    </row>
    <row r="50" spans="1:5" ht="15">
      <c r="A50" s="15"/>
      <c r="B50" s="15"/>
      <c r="C50" s="28" t="s">
        <v>120</v>
      </c>
      <c r="D50" s="29" t="s">
        <v>98</v>
      </c>
      <c r="E50" s="26">
        <v>5250</v>
      </c>
    </row>
    <row r="51" spans="1:5" ht="15">
      <c r="A51" s="15"/>
      <c r="B51" s="15"/>
      <c r="C51" s="28" t="s">
        <v>55</v>
      </c>
      <c r="D51" s="29" t="s">
        <v>10</v>
      </c>
      <c r="E51" s="26">
        <v>2550</v>
      </c>
    </row>
    <row r="52" spans="1:5" ht="15">
      <c r="A52" s="16"/>
      <c r="B52" s="16"/>
      <c r="C52" s="28" t="s">
        <v>17</v>
      </c>
      <c r="D52" s="29" t="s">
        <v>48</v>
      </c>
      <c r="E52" s="26">
        <v>184720.33</v>
      </c>
    </row>
    <row r="53" spans="1:5" ht="15">
      <c r="A53" s="14">
        <v>9</v>
      </c>
      <c r="B53" s="39" t="s">
        <v>35</v>
      </c>
      <c r="C53" s="31" t="s">
        <v>37</v>
      </c>
      <c r="D53" s="32" t="s">
        <v>39</v>
      </c>
      <c r="E53" s="26">
        <v>21719</v>
      </c>
    </row>
    <row r="54" spans="1:5" ht="15">
      <c r="A54" s="15"/>
      <c r="B54" s="40"/>
      <c r="C54" s="31" t="s">
        <v>17</v>
      </c>
      <c r="D54" s="32" t="s">
        <v>81</v>
      </c>
      <c r="E54" s="26">
        <v>733848</v>
      </c>
    </row>
    <row r="55" spans="1:5" ht="15">
      <c r="A55" s="15"/>
      <c r="B55" s="40"/>
      <c r="C55" s="31" t="s">
        <v>42</v>
      </c>
      <c r="D55" s="32" t="s">
        <v>36</v>
      </c>
      <c r="E55" s="26">
        <v>33240</v>
      </c>
    </row>
    <row r="56" spans="1:5" ht="15">
      <c r="A56" s="15"/>
      <c r="B56" s="40"/>
      <c r="C56" s="31" t="s">
        <v>62</v>
      </c>
      <c r="D56" s="32" t="s">
        <v>49</v>
      </c>
      <c r="E56" s="26">
        <v>3696</v>
      </c>
    </row>
    <row r="57" spans="1:5" ht="15">
      <c r="A57" s="15"/>
      <c r="B57" s="40"/>
      <c r="C57" s="31" t="s">
        <v>127</v>
      </c>
      <c r="D57" s="32" t="s">
        <v>49</v>
      </c>
      <c r="E57" s="26">
        <v>16000</v>
      </c>
    </row>
    <row r="58" spans="1:5" ht="15">
      <c r="A58" s="15"/>
      <c r="B58" s="40"/>
      <c r="C58" s="31" t="s">
        <v>128</v>
      </c>
      <c r="D58" s="32" t="s">
        <v>49</v>
      </c>
      <c r="E58" s="36">
        <v>25300</v>
      </c>
    </row>
    <row r="59" spans="1:5" ht="15">
      <c r="A59" s="16"/>
      <c r="B59" s="41"/>
      <c r="C59" s="31" t="s">
        <v>50</v>
      </c>
      <c r="D59" s="32" t="s">
        <v>49</v>
      </c>
      <c r="E59" s="26">
        <v>32913</v>
      </c>
    </row>
    <row r="60" spans="1:5" ht="15">
      <c r="A60" s="14"/>
      <c r="B60" s="14" t="s">
        <v>138</v>
      </c>
      <c r="C60" s="31" t="s">
        <v>37</v>
      </c>
      <c r="D60" s="32" t="s">
        <v>39</v>
      </c>
      <c r="E60" s="36">
        <v>6400</v>
      </c>
    </row>
    <row r="61" spans="1:5" ht="15">
      <c r="A61" s="15"/>
      <c r="B61" s="15"/>
      <c r="C61" s="31" t="s">
        <v>17</v>
      </c>
      <c r="D61" s="29" t="s">
        <v>10</v>
      </c>
      <c r="E61" s="36">
        <v>25000</v>
      </c>
    </row>
    <row r="62" spans="1:5" ht="15">
      <c r="A62" s="15"/>
      <c r="B62" s="15"/>
      <c r="C62" s="31" t="s">
        <v>42</v>
      </c>
      <c r="D62" s="29" t="s">
        <v>10</v>
      </c>
      <c r="E62" s="36">
        <v>7000</v>
      </c>
    </row>
    <row r="63" spans="1:5" ht="15">
      <c r="A63" s="15"/>
      <c r="B63" s="15"/>
      <c r="C63" s="28" t="s">
        <v>43</v>
      </c>
      <c r="D63" s="29" t="s">
        <v>68</v>
      </c>
      <c r="E63" s="36">
        <v>174615</v>
      </c>
    </row>
    <row r="64" spans="1:5" ht="15">
      <c r="A64" s="16"/>
      <c r="B64" s="16"/>
      <c r="C64" s="31" t="s">
        <v>140</v>
      </c>
      <c r="D64" s="32" t="s">
        <v>10</v>
      </c>
      <c r="E64" s="36">
        <v>50000</v>
      </c>
    </row>
    <row r="65" spans="1:5" ht="15">
      <c r="A65" s="14">
        <v>10</v>
      </c>
      <c r="B65" s="14" t="s">
        <v>74</v>
      </c>
      <c r="C65" s="31" t="s">
        <v>17</v>
      </c>
      <c r="D65" s="32" t="s">
        <v>76</v>
      </c>
      <c r="E65" s="36">
        <v>5239</v>
      </c>
    </row>
    <row r="66" spans="1:5" ht="15">
      <c r="A66" s="15"/>
      <c r="B66" s="15"/>
      <c r="C66" s="31" t="s">
        <v>37</v>
      </c>
      <c r="D66" s="32" t="s">
        <v>39</v>
      </c>
      <c r="E66" s="26">
        <v>700</v>
      </c>
    </row>
    <row r="67" spans="1:5" ht="15">
      <c r="A67" s="15"/>
      <c r="B67" s="15"/>
      <c r="C67" s="31" t="s">
        <v>62</v>
      </c>
      <c r="D67" s="32" t="s">
        <v>76</v>
      </c>
      <c r="E67" s="26">
        <v>572</v>
      </c>
    </row>
    <row r="68" spans="1:5" ht="15">
      <c r="A68" s="16"/>
      <c r="B68" s="16"/>
      <c r="C68" s="31" t="s">
        <v>80</v>
      </c>
      <c r="D68" s="32" t="s">
        <v>68</v>
      </c>
      <c r="E68" s="26">
        <v>837791</v>
      </c>
    </row>
    <row r="69" spans="1:5" ht="15">
      <c r="A69" s="9">
        <v>11</v>
      </c>
      <c r="B69" s="42" t="s">
        <v>64</v>
      </c>
      <c r="C69" s="31" t="s">
        <v>17</v>
      </c>
      <c r="D69" s="32" t="s">
        <v>36</v>
      </c>
      <c r="E69" s="26">
        <f>4225+7701.2</f>
        <v>11926.2</v>
      </c>
    </row>
    <row r="70" spans="1:5" ht="15.75">
      <c r="A70" s="14">
        <v>13</v>
      </c>
      <c r="B70" s="14" t="s">
        <v>31</v>
      </c>
      <c r="C70" s="31" t="s">
        <v>37</v>
      </c>
      <c r="D70" s="38" t="s">
        <v>39</v>
      </c>
      <c r="E70" s="26">
        <v>30600</v>
      </c>
    </row>
    <row r="71" spans="1:5" ht="15.75">
      <c r="A71" s="15"/>
      <c r="B71" s="15"/>
      <c r="C71" s="31" t="s">
        <v>91</v>
      </c>
      <c r="D71" s="38" t="s">
        <v>13</v>
      </c>
      <c r="E71" s="26">
        <v>2900</v>
      </c>
    </row>
    <row r="72" spans="1:5" ht="15.75">
      <c r="A72" s="15"/>
      <c r="B72" s="15"/>
      <c r="C72" s="31" t="s">
        <v>92</v>
      </c>
      <c r="D72" s="38" t="s">
        <v>13</v>
      </c>
      <c r="E72" s="26">
        <f>486848.61-12453</f>
        <v>474395.61</v>
      </c>
    </row>
    <row r="73" spans="1:5" ht="15.75">
      <c r="A73" s="15"/>
      <c r="B73" s="15"/>
      <c r="C73" s="31" t="s">
        <v>117</v>
      </c>
      <c r="D73" s="38" t="s">
        <v>13</v>
      </c>
      <c r="E73" s="26">
        <v>30887.5</v>
      </c>
    </row>
    <row r="74" spans="1:5" ht="15.75">
      <c r="A74" s="15"/>
      <c r="B74" s="15"/>
      <c r="C74" s="31" t="s">
        <v>50</v>
      </c>
      <c r="D74" s="38" t="s">
        <v>13</v>
      </c>
      <c r="E74" s="26">
        <v>5907.1</v>
      </c>
    </row>
    <row r="75" spans="1:5" ht="30">
      <c r="A75" s="15"/>
      <c r="B75" s="15"/>
      <c r="C75" s="31" t="s">
        <v>118</v>
      </c>
      <c r="D75" s="38" t="s">
        <v>13</v>
      </c>
      <c r="E75" s="26">
        <v>41950.01</v>
      </c>
    </row>
    <row r="76" spans="1:5" ht="15">
      <c r="A76" s="17">
        <v>14</v>
      </c>
      <c r="B76" s="43" t="s">
        <v>32</v>
      </c>
      <c r="C76" s="31" t="s">
        <v>50</v>
      </c>
      <c r="D76" s="32" t="s">
        <v>36</v>
      </c>
      <c r="E76" s="26">
        <f>11388.14+4877.41</f>
        <v>16265.55</v>
      </c>
    </row>
    <row r="77" spans="1:5" ht="15">
      <c r="A77" s="17"/>
      <c r="B77" s="43"/>
      <c r="C77" s="31" t="s">
        <v>17</v>
      </c>
      <c r="D77" s="32" t="s">
        <v>36</v>
      </c>
      <c r="E77" s="26">
        <v>4156.06</v>
      </c>
    </row>
    <row r="78" spans="1:5" ht="15">
      <c r="A78" s="17"/>
      <c r="B78" s="43"/>
      <c r="C78" s="31" t="s">
        <v>92</v>
      </c>
      <c r="D78" s="32" t="s">
        <v>38</v>
      </c>
      <c r="E78" s="26">
        <v>140161.71</v>
      </c>
    </row>
    <row r="79" spans="1:5" ht="15">
      <c r="A79" s="17"/>
      <c r="B79" s="43"/>
      <c r="C79" s="31" t="s">
        <v>66</v>
      </c>
      <c r="D79" s="32" t="s">
        <v>14</v>
      </c>
      <c r="E79" s="26">
        <v>3800</v>
      </c>
    </row>
    <row r="80" spans="1:5" ht="15">
      <c r="A80" s="17"/>
      <c r="B80" s="43"/>
      <c r="C80" s="31" t="s">
        <v>42</v>
      </c>
      <c r="D80" s="32" t="s">
        <v>36</v>
      </c>
      <c r="E80" s="26">
        <v>72389.41</v>
      </c>
    </row>
    <row r="81" spans="1:5" ht="15">
      <c r="A81" s="17">
        <v>15</v>
      </c>
      <c r="B81" s="37" t="s">
        <v>29</v>
      </c>
      <c r="C81" s="31" t="s">
        <v>37</v>
      </c>
      <c r="D81" s="32" t="s">
        <v>39</v>
      </c>
      <c r="E81" s="26">
        <v>25039.05</v>
      </c>
    </row>
    <row r="82" spans="1:5" ht="15">
      <c r="A82" s="17"/>
      <c r="B82" s="37"/>
      <c r="C82" s="31" t="s">
        <v>52</v>
      </c>
      <c r="D82" s="32" t="s">
        <v>10</v>
      </c>
      <c r="E82" s="26">
        <v>53216.6</v>
      </c>
    </row>
    <row r="83" spans="1:5" ht="15">
      <c r="A83" s="17"/>
      <c r="B83" s="37"/>
      <c r="C83" s="31" t="s">
        <v>50</v>
      </c>
      <c r="D83" s="32" t="s">
        <v>36</v>
      </c>
      <c r="E83" s="36">
        <v>23896.8</v>
      </c>
    </row>
    <row r="84" spans="1:5" ht="15">
      <c r="A84" s="18">
        <v>16</v>
      </c>
      <c r="B84" s="18" t="s">
        <v>22</v>
      </c>
      <c r="C84" s="31" t="s">
        <v>37</v>
      </c>
      <c r="D84" s="32" t="s">
        <v>59</v>
      </c>
      <c r="E84" s="36">
        <v>2000</v>
      </c>
    </row>
    <row r="85" spans="1:5" ht="15">
      <c r="A85" s="18"/>
      <c r="B85" s="18"/>
      <c r="C85" s="31" t="s">
        <v>52</v>
      </c>
      <c r="D85" s="32" t="s">
        <v>60</v>
      </c>
      <c r="E85" s="36">
        <v>44450</v>
      </c>
    </row>
    <row r="86" spans="1:5" ht="30">
      <c r="A86" s="18"/>
      <c r="B86" s="18"/>
      <c r="C86" s="31" t="s">
        <v>17</v>
      </c>
      <c r="D86" s="32" t="s">
        <v>82</v>
      </c>
      <c r="E86" s="36">
        <f>3000+44572.74</f>
        <v>47572.74</v>
      </c>
    </row>
    <row r="87" spans="1:5" ht="15.75">
      <c r="A87" s="18"/>
      <c r="B87" s="18"/>
      <c r="C87" s="31" t="s">
        <v>83</v>
      </c>
      <c r="D87" s="32" t="s">
        <v>60</v>
      </c>
      <c r="E87" s="36">
        <v>35089.1</v>
      </c>
    </row>
    <row r="88" spans="1:5" ht="15">
      <c r="A88" s="18"/>
      <c r="B88" s="18"/>
      <c r="C88" s="31" t="s">
        <v>61</v>
      </c>
      <c r="D88" s="32" t="s">
        <v>14</v>
      </c>
      <c r="E88" s="36">
        <v>22551.6</v>
      </c>
    </row>
    <row r="89" spans="1:5" ht="14.25" customHeight="1">
      <c r="A89" s="17">
        <v>17</v>
      </c>
      <c r="B89" s="43" t="s">
        <v>21</v>
      </c>
      <c r="C89" s="28" t="s">
        <v>42</v>
      </c>
      <c r="D89" s="29" t="s">
        <v>84</v>
      </c>
      <c r="E89" s="26">
        <v>8550</v>
      </c>
    </row>
    <row r="90" spans="1:5" ht="14.25" customHeight="1">
      <c r="A90" s="17"/>
      <c r="B90" s="43"/>
      <c r="C90" s="31" t="s">
        <v>43</v>
      </c>
      <c r="D90" s="32" t="s">
        <v>38</v>
      </c>
      <c r="E90" s="26">
        <v>13873.6</v>
      </c>
    </row>
    <row r="91" spans="1:5" ht="14.25" customHeight="1">
      <c r="A91" s="17"/>
      <c r="B91" s="43"/>
      <c r="C91" s="31" t="s">
        <v>37</v>
      </c>
      <c r="D91" s="32" t="s">
        <v>39</v>
      </c>
      <c r="E91" s="26">
        <v>30275</v>
      </c>
    </row>
    <row r="92" spans="1:5" ht="14.25" customHeight="1">
      <c r="A92" s="17"/>
      <c r="B92" s="43"/>
      <c r="C92" s="31" t="s">
        <v>62</v>
      </c>
      <c r="D92" s="32" t="s">
        <v>49</v>
      </c>
      <c r="E92" s="26">
        <v>220</v>
      </c>
    </row>
    <row r="93" spans="1:5" ht="14.25" customHeight="1">
      <c r="A93" s="17"/>
      <c r="B93" s="43"/>
      <c r="C93" s="31" t="s">
        <v>17</v>
      </c>
      <c r="D93" s="32" t="s">
        <v>14</v>
      </c>
      <c r="E93" s="26">
        <f>13381.6</f>
        <v>13381.6</v>
      </c>
    </row>
    <row r="94" spans="1:5" ht="14.25" customHeight="1">
      <c r="A94" s="17"/>
      <c r="B94" s="43"/>
      <c r="C94" s="31" t="s">
        <v>50</v>
      </c>
      <c r="D94" s="32" t="s">
        <v>49</v>
      </c>
      <c r="E94" s="26">
        <v>3528</v>
      </c>
    </row>
    <row r="95" spans="1:5" ht="14.25" customHeight="1">
      <c r="A95" s="17"/>
      <c r="B95" s="43"/>
      <c r="C95" s="31" t="s">
        <v>85</v>
      </c>
      <c r="D95" s="32" t="s">
        <v>13</v>
      </c>
      <c r="E95" s="26">
        <v>250</v>
      </c>
    </row>
    <row r="96" spans="1:5" ht="14.25" customHeight="1">
      <c r="A96" s="14">
        <v>18</v>
      </c>
      <c r="B96" s="27" t="s">
        <v>72</v>
      </c>
      <c r="C96" s="38" t="s">
        <v>58</v>
      </c>
      <c r="D96" s="38" t="s">
        <v>59</v>
      </c>
      <c r="E96" s="26">
        <f>100+5300</f>
        <v>5400</v>
      </c>
    </row>
    <row r="97" spans="1:5" ht="14.25" customHeight="1">
      <c r="A97" s="15"/>
      <c r="B97" s="30"/>
      <c r="C97" s="31" t="s">
        <v>17</v>
      </c>
      <c r="D97" s="32" t="s">
        <v>14</v>
      </c>
      <c r="E97" s="26">
        <f>131006.15-45000</f>
        <v>86006.15</v>
      </c>
    </row>
    <row r="98" spans="1:5" ht="14.25" customHeight="1">
      <c r="A98" s="15"/>
      <c r="B98" s="30"/>
      <c r="C98" s="31" t="s">
        <v>42</v>
      </c>
      <c r="D98" s="32" t="s">
        <v>10</v>
      </c>
      <c r="E98" s="26">
        <v>18384</v>
      </c>
    </row>
    <row r="99" spans="1:5" ht="14.25" customHeight="1">
      <c r="A99" s="15"/>
      <c r="B99" s="30"/>
      <c r="C99" s="44" t="s">
        <v>52</v>
      </c>
      <c r="D99" s="45" t="s">
        <v>60</v>
      </c>
      <c r="E99" s="26">
        <f>20.85+360</f>
        <v>380.85</v>
      </c>
    </row>
    <row r="100" spans="1:5" ht="14.25" customHeight="1">
      <c r="A100" s="15"/>
      <c r="B100" s="30"/>
      <c r="C100" s="31" t="s">
        <v>52</v>
      </c>
      <c r="D100" s="32" t="s">
        <v>48</v>
      </c>
      <c r="E100" s="26">
        <f>1848</f>
        <v>1848</v>
      </c>
    </row>
    <row r="101" spans="1:5" ht="15">
      <c r="A101" s="17">
        <v>19</v>
      </c>
      <c r="B101" s="37" t="s">
        <v>15</v>
      </c>
      <c r="C101" s="31" t="s">
        <v>52</v>
      </c>
      <c r="D101" s="32" t="s">
        <v>131</v>
      </c>
      <c r="E101" s="36">
        <v>3330</v>
      </c>
    </row>
    <row r="102" spans="1:5" ht="15">
      <c r="A102" s="17"/>
      <c r="B102" s="37"/>
      <c r="C102" s="31" t="s">
        <v>37</v>
      </c>
      <c r="D102" s="32" t="s">
        <v>39</v>
      </c>
      <c r="E102" s="36">
        <v>30000</v>
      </c>
    </row>
    <row r="103" spans="1:5" ht="15">
      <c r="A103" s="17"/>
      <c r="B103" s="37"/>
      <c r="C103" s="31" t="s">
        <v>132</v>
      </c>
      <c r="D103" s="32" t="s">
        <v>133</v>
      </c>
      <c r="E103" s="36">
        <v>5480</v>
      </c>
    </row>
    <row r="104" spans="1:5" ht="15">
      <c r="A104" s="17"/>
      <c r="B104" s="37"/>
      <c r="C104" s="31" t="s">
        <v>134</v>
      </c>
      <c r="D104" s="32" t="s">
        <v>135</v>
      </c>
      <c r="E104" s="36">
        <v>461264</v>
      </c>
    </row>
    <row r="105" spans="1:5" ht="15">
      <c r="A105" s="17"/>
      <c r="B105" s="37"/>
      <c r="C105" s="31" t="s">
        <v>136</v>
      </c>
      <c r="D105" s="32" t="s">
        <v>137</v>
      </c>
      <c r="E105" s="36">
        <v>10675.62</v>
      </c>
    </row>
    <row r="106" spans="1:5" ht="15">
      <c r="A106" s="17"/>
      <c r="B106" s="37"/>
      <c r="C106" s="31" t="s">
        <v>100</v>
      </c>
      <c r="D106" s="32" t="s">
        <v>101</v>
      </c>
      <c r="E106" s="26">
        <v>10711</v>
      </c>
    </row>
    <row r="107" spans="1:5" ht="15">
      <c r="A107" s="14">
        <v>20</v>
      </c>
      <c r="B107" s="14" t="s">
        <v>24</v>
      </c>
      <c r="C107" s="31" t="s">
        <v>43</v>
      </c>
      <c r="D107" s="46" t="s">
        <v>88</v>
      </c>
      <c r="E107" s="36">
        <v>21022.5</v>
      </c>
    </row>
    <row r="108" spans="1:5" ht="15">
      <c r="A108" s="15"/>
      <c r="B108" s="15"/>
      <c r="C108" s="31" t="s">
        <v>89</v>
      </c>
      <c r="D108" s="46" t="s">
        <v>47</v>
      </c>
      <c r="E108" s="36">
        <v>9275.4</v>
      </c>
    </row>
    <row r="109" spans="1:5" ht="15">
      <c r="A109" s="15"/>
      <c r="B109" s="15"/>
      <c r="C109" s="31" t="s">
        <v>50</v>
      </c>
      <c r="D109" s="46" t="s">
        <v>13</v>
      </c>
      <c r="E109" s="26">
        <v>90041.23</v>
      </c>
    </row>
    <row r="110" spans="1:5" ht="15">
      <c r="A110" s="15"/>
      <c r="B110" s="15"/>
      <c r="C110" s="31" t="s">
        <v>66</v>
      </c>
      <c r="D110" s="46" t="s">
        <v>112</v>
      </c>
      <c r="E110" s="26">
        <v>17500</v>
      </c>
    </row>
    <row r="111" spans="1:5" ht="15">
      <c r="A111" s="17">
        <v>21</v>
      </c>
      <c r="B111" s="47" t="s">
        <v>16</v>
      </c>
      <c r="C111" s="31" t="s">
        <v>67</v>
      </c>
      <c r="D111" s="46" t="s">
        <v>13</v>
      </c>
      <c r="E111" s="26">
        <v>184621</v>
      </c>
    </row>
    <row r="112" spans="1:5" ht="15">
      <c r="A112" s="17"/>
      <c r="B112" s="47"/>
      <c r="C112" s="31" t="s">
        <v>55</v>
      </c>
      <c r="D112" s="46" t="s">
        <v>10</v>
      </c>
      <c r="E112" s="26">
        <v>21813</v>
      </c>
    </row>
    <row r="113" spans="1:5" ht="15.75">
      <c r="A113" s="17"/>
      <c r="B113" s="47"/>
      <c r="C113" s="48" t="s">
        <v>58</v>
      </c>
      <c r="D113" s="48" t="s">
        <v>59</v>
      </c>
      <c r="E113" s="26">
        <v>8893</v>
      </c>
    </row>
    <row r="114" spans="1:5" ht="15">
      <c r="A114" s="17"/>
      <c r="B114" s="47"/>
      <c r="C114" s="31" t="s">
        <v>17</v>
      </c>
      <c r="D114" s="46" t="s">
        <v>14</v>
      </c>
      <c r="E114" s="26">
        <v>700</v>
      </c>
    </row>
    <row r="115" spans="1:5" ht="15">
      <c r="A115" s="14">
        <v>22</v>
      </c>
      <c r="B115" s="49" t="s">
        <v>63</v>
      </c>
      <c r="C115" s="31" t="s">
        <v>75</v>
      </c>
      <c r="D115" s="46" t="s">
        <v>36</v>
      </c>
      <c r="E115" s="26">
        <f>11058.48+17588.31</f>
        <v>28646.79</v>
      </c>
    </row>
    <row r="116" spans="1:5" ht="15">
      <c r="A116" s="15"/>
      <c r="B116" s="50"/>
      <c r="C116" s="31" t="s">
        <v>37</v>
      </c>
      <c r="D116" s="46" t="s">
        <v>39</v>
      </c>
      <c r="E116" s="26">
        <f>11314-6482.12+500</f>
        <v>5331.88</v>
      </c>
    </row>
    <row r="117" spans="1:5" ht="15">
      <c r="A117" s="15"/>
      <c r="B117" s="50"/>
      <c r="C117" s="31" t="s">
        <v>66</v>
      </c>
      <c r="D117" s="32" t="s">
        <v>48</v>
      </c>
      <c r="E117" s="26">
        <v>8986.87</v>
      </c>
    </row>
    <row r="118" spans="1:5" ht="15">
      <c r="A118" s="16"/>
      <c r="B118" s="51"/>
      <c r="C118" s="31" t="s">
        <v>42</v>
      </c>
      <c r="D118" s="29" t="s">
        <v>84</v>
      </c>
      <c r="E118" s="26">
        <f>3600+6592.32</f>
        <v>10192.32</v>
      </c>
    </row>
    <row r="119" spans="1:5" ht="15">
      <c r="A119" s="14"/>
      <c r="B119" s="49" t="s">
        <v>106</v>
      </c>
      <c r="C119" s="31" t="s">
        <v>37</v>
      </c>
      <c r="D119" s="32" t="s">
        <v>39</v>
      </c>
      <c r="E119" s="26">
        <v>12000</v>
      </c>
    </row>
    <row r="120" spans="1:5" ht="15">
      <c r="A120" s="15"/>
      <c r="B120" s="50"/>
      <c r="C120" s="31" t="s">
        <v>17</v>
      </c>
      <c r="D120" s="32" t="s">
        <v>107</v>
      </c>
      <c r="E120" s="26">
        <v>51000</v>
      </c>
    </row>
    <row r="121" spans="1:5" ht="15">
      <c r="A121" s="15"/>
      <c r="B121" s="50"/>
      <c r="C121" s="31" t="s">
        <v>42</v>
      </c>
      <c r="D121" s="32" t="s">
        <v>36</v>
      </c>
      <c r="E121" s="26">
        <v>3729</v>
      </c>
    </row>
    <row r="122" spans="1:5" ht="15">
      <c r="A122" s="15"/>
      <c r="B122" s="50"/>
      <c r="C122" s="31" t="s">
        <v>62</v>
      </c>
      <c r="D122" s="32" t="s">
        <v>49</v>
      </c>
      <c r="E122" s="26">
        <v>3500.4</v>
      </c>
    </row>
    <row r="123" spans="1:5" ht="15">
      <c r="A123" s="16"/>
      <c r="B123" s="51"/>
      <c r="C123" s="31" t="s">
        <v>108</v>
      </c>
      <c r="D123" s="32" t="s">
        <v>49</v>
      </c>
      <c r="E123" s="26">
        <v>4000</v>
      </c>
    </row>
    <row r="124" spans="1:5" ht="15">
      <c r="A124" s="11"/>
      <c r="B124" s="52" t="s">
        <v>116</v>
      </c>
      <c r="C124" s="31" t="s">
        <v>99</v>
      </c>
      <c r="D124" s="46" t="s">
        <v>38</v>
      </c>
      <c r="E124" s="26">
        <v>3350</v>
      </c>
    </row>
    <row r="125" spans="1:5" ht="15">
      <c r="A125" s="17">
        <v>23</v>
      </c>
      <c r="B125" s="47" t="s">
        <v>12</v>
      </c>
      <c r="C125" s="31" t="s">
        <v>43</v>
      </c>
      <c r="D125" s="46" t="s">
        <v>38</v>
      </c>
      <c r="E125" s="36">
        <v>890211</v>
      </c>
    </row>
    <row r="126" spans="1:5" ht="15">
      <c r="A126" s="17"/>
      <c r="B126" s="47"/>
      <c r="C126" s="31" t="s">
        <v>42</v>
      </c>
      <c r="D126" s="32" t="s">
        <v>10</v>
      </c>
      <c r="E126" s="36">
        <v>4200</v>
      </c>
    </row>
    <row r="127" spans="1:5" ht="15">
      <c r="A127" s="17"/>
      <c r="B127" s="47"/>
      <c r="C127" s="31" t="s">
        <v>17</v>
      </c>
      <c r="D127" s="32" t="s">
        <v>14</v>
      </c>
      <c r="E127" s="36">
        <f>1980+710.56</f>
        <v>2690.56</v>
      </c>
    </row>
    <row r="128" spans="1:5" ht="15.75" customHeight="1">
      <c r="A128" s="14">
        <v>24</v>
      </c>
      <c r="B128" s="53" t="s">
        <v>19</v>
      </c>
      <c r="C128" s="54" t="s">
        <v>43</v>
      </c>
      <c r="D128" s="32" t="s">
        <v>38</v>
      </c>
      <c r="E128" s="36">
        <v>688800.58</v>
      </c>
    </row>
    <row r="129" spans="1:5" ht="15.75" customHeight="1">
      <c r="A129" s="16"/>
      <c r="B129" s="55"/>
      <c r="C129" s="31" t="s">
        <v>17</v>
      </c>
      <c r="D129" s="32" t="s">
        <v>104</v>
      </c>
      <c r="E129" s="36">
        <v>2574</v>
      </c>
    </row>
    <row r="130" spans="1:5" ht="15">
      <c r="A130" s="14">
        <v>25</v>
      </c>
      <c r="B130" s="27" t="s">
        <v>33</v>
      </c>
      <c r="C130" s="31" t="s">
        <v>50</v>
      </c>
      <c r="D130" s="32" t="s">
        <v>96</v>
      </c>
      <c r="E130" s="26">
        <v>11372.54</v>
      </c>
    </row>
    <row r="131" spans="1:5" ht="15">
      <c r="A131" s="15"/>
      <c r="B131" s="30"/>
      <c r="C131" s="31" t="s">
        <v>42</v>
      </c>
      <c r="D131" s="32" t="s">
        <v>10</v>
      </c>
      <c r="E131" s="26">
        <v>29401.5</v>
      </c>
    </row>
    <row r="132" spans="1:5" ht="15">
      <c r="A132" s="15"/>
      <c r="B132" s="30"/>
      <c r="C132" s="31" t="s">
        <v>37</v>
      </c>
      <c r="D132" s="32" t="s">
        <v>97</v>
      </c>
      <c r="E132" s="26">
        <v>14270</v>
      </c>
    </row>
    <row r="133" spans="1:5" ht="15.75">
      <c r="A133" s="15"/>
      <c r="B133" s="30"/>
      <c r="C133" s="38" t="s">
        <v>56</v>
      </c>
      <c r="D133" s="38" t="s">
        <v>10</v>
      </c>
      <c r="E133" s="26">
        <v>1000</v>
      </c>
    </row>
    <row r="134" spans="1:5" ht="15">
      <c r="A134" s="15"/>
      <c r="B134" s="30"/>
      <c r="C134" s="31" t="s">
        <v>43</v>
      </c>
      <c r="D134" s="32" t="s">
        <v>51</v>
      </c>
      <c r="E134" s="26">
        <v>75310.3</v>
      </c>
    </row>
    <row r="135" spans="1:5" ht="30">
      <c r="A135" s="15"/>
      <c r="B135" s="30"/>
      <c r="C135" s="31" t="s">
        <v>114</v>
      </c>
      <c r="D135" s="32" t="s">
        <v>96</v>
      </c>
      <c r="E135" s="26">
        <v>441</v>
      </c>
    </row>
    <row r="136" spans="1:5" ht="30">
      <c r="A136" s="15"/>
      <c r="B136" s="30"/>
      <c r="C136" s="31" t="s">
        <v>121</v>
      </c>
      <c r="D136" s="32" t="s">
        <v>96</v>
      </c>
      <c r="E136" s="26">
        <v>2607379.26</v>
      </c>
    </row>
    <row r="137" spans="1:5" ht="15">
      <c r="A137" s="16"/>
      <c r="B137" s="33"/>
      <c r="C137" s="31" t="s">
        <v>17</v>
      </c>
      <c r="D137" s="32" t="s">
        <v>98</v>
      </c>
      <c r="E137" s="26">
        <v>66118.7</v>
      </c>
    </row>
    <row r="138" spans="1:5" ht="15">
      <c r="A138" s="17">
        <v>26</v>
      </c>
      <c r="B138" s="56" t="s">
        <v>25</v>
      </c>
      <c r="C138" s="31" t="s">
        <v>65</v>
      </c>
      <c r="D138" s="32" t="s">
        <v>46</v>
      </c>
      <c r="E138" s="36">
        <v>34531.6</v>
      </c>
    </row>
    <row r="139" spans="1:5" ht="15">
      <c r="A139" s="17"/>
      <c r="B139" s="56"/>
      <c r="C139" s="31" t="s">
        <v>66</v>
      </c>
      <c r="D139" s="32" t="s">
        <v>48</v>
      </c>
      <c r="E139" s="36">
        <v>13209.44</v>
      </c>
    </row>
    <row r="140" spans="1:5" ht="15">
      <c r="A140" s="17"/>
      <c r="B140" s="56"/>
      <c r="C140" s="31" t="s">
        <v>62</v>
      </c>
      <c r="D140" s="32" t="s">
        <v>49</v>
      </c>
      <c r="E140" s="36">
        <v>1000</v>
      </c>
    </row>
    <row r="141" spans="1:5" ht="15">
      <c r="A141" s="17"/>
      <c r="B141" s="56"/>
      <c r="C141" s="31" t="s">
        <v>17</v>
      </c>
      <c r="D141" s="32" t="s">
        <v>48</v>
      </c>
      <c r="E141" s="36">
        <v>80294.92</v>
      </c>
    </row>
    <row r="142" spans="1:5" ht="15">
      <c r="A142" s="17"/>
      <c r="B142" s="56"/>
      <c r="C142" s="31" t="s">
        <v>43</v>
      </c>
      <c r="D142" s="32" t="s">
        <v>51</v>
      </c>
      <c r="E142" s="36">
        <v>28600</v>
      </c>
    </row>
    <row r="143" spans="1:5" ht="15">
      <c r="A143" s="17"/>
      <c r="B143" s="56"/>
      <c r="C143" s="31" t="s">
        <v>37</v>
      </c>
      <c r="D143" s="32" t="s">
        <v>39</v>
      </c>
      <c r="E143" s="36">
        <v>25150</v>
      </c>
    </row>
    <row r="144" spans="1:5" ht="15">
      <c r="A144" s="14">
        <v>27</v>
      </c>
      <c r="B144" s="27" t="s">
        <v>27</v>
      </c>
      <c r="C144" s="31" t="s">
        <v>50</v>
      </c>
      <c r="D144" s="32" t="s">
        <v>44</v>
      </c>
      <c r="E144" s="26">
        <v>10167</v>
      </c>
    </row>
    <row r="145" spans="1:5" ht="15">
      <c r="A145" s="15"/>
      <c r="B145" s="30"/>
      <c r="C145" s="31" t="s">
        <v>43</v>
      </c>
      <c r="D145" s="29" t="s">
        <v>68</v>
      </c>
      <c r="E145" s="26">
        <v>10920</v>
      </c>
    </row>
    <row r="146" spans="1:5" ht="15">
      <c r="A146" s="16"/>
      <c r="B146" s="33"/>
      <c r="C146" s="31" t="s">
        <v>17</v>
      </c>
      <c r="D146" s="46" t="s">
        <v>49</v>
      </c>
      <c r="E146" s="26">
        <v>18590</v>
      </c>
    </row>
    <row r="147" spans="1:5" ht="15">
      <c r="A147" s="14">
        <v>28</v>
      </c>
      <c r="B147" s="14" t="s">
        <v>141</v>
      </c>
      <c r="C147" s="28" t="s">
        <v>42</v>
      </c>
      <c r="D147" s="29" t="s">
        <v>69</v>
      </c>
      <c r="E147" s="26">
        <v>19964</v>
      </c>
    </row>
    <row r="148" spans="1:5" ht="15">
      <c r="A148" s="15"/>
      <c r="B148" s="15"/>
      <c r="C148" s="31" t="s">
        <v>17</v>
      </c>
      <c r="D148" s="32" t="s">
        <v>13</v>
      </c>
      <c r="E148" s="26">
        <v>80983.5</v>
      </c>
    </row>
    <row r="149" spans="1:5" ht="15">
      <c r="A149" s="15"/>
      <c r="B149" s="15"/>
      <c r="C149" s="28" t="s">
        <v>43</v>
      </c>
      <c r="D149" s="29" t="s">
        <v>68</v>
      </c>
      <c r="E149" s="26">
        <v>3000</v>
      </c>
    </row>
    <row r="150" spans="1:5" ht="15">
      <c r="A150" s="15"/>
      <c r="B150" s="15"/>
      <c r="C150" s="31" t="s">
        <v>142</v>
      </c>
      <c r="D150" s="32" t="s">
        <v>13</v>
      </c>
      <c r="E150" s="26">
        <v>3000</v>
      </c>
    </row>
    <row r="151" spans="1:5" ht="15">
      <c r="A151" s="15"/>
      <c r="B151" s="15"/>
      <c r="C151" s="31" t="s">
        <v>50</v>
      </c>
      <c r="D151" s="32" t="s">
        <v>13</v>
      </c>
      <c r="E151" s="26">
        <v>82614.5</v>
      </c>
    </row>
    <row r="152" spans="1:5" ht="15">
      <c r="A152" s="17">
        <v>28</v>
      </c>
      <c r="B152" s="37" t="s">
        <v>26</v>
      </c>
      <c r="C152" s="31" t="s">
        <v>54</v>
      </c>
      <c r="D152" s="29" t="s">
        <v>41</v>
      </c>
      <c r="E152" s="26">
        <v>164810.58</v>
      </c>
    </row>
    <row r="153" spans="1:5" ht="15">
      <c r="A153" s="17"/>
      <c r="B153" s="37"/>
      <c r="C153" s="31" t="s">
        <v>66</v>
      </c>
      <c r="D153" s="29" t="s">
        <v>40</v>
      </c>
      <c r="E153" s="26">
        <v>45393.01</v>
      </c>
    </row>
    <row r="154" spans="1:5" ht="15">
      <c r="A154" s="17"/>
      <c r="B154" s="37"/>
      <c r="C154" s="31" t="s">
        <v>37</v>
      </c>
      <c r="D154" s="29" t="s">
        <v>102</v>
      </c>
      <c r="E154" s="26">
        <v>19426</v>
      </c>
    </row>
    <row r="155" spans="1:5" ht="15">
      <c r="A155" s="17"/>
      <c r="B155" s="37"/>
      <c r="C155" s="31" t="s">
        <v>55</v>
      </c>
      <c r="D155" s="29" t="s">
        <v>40</v>
      </c>
      <c r="E155" s="26">
        <v>1510.3</v>
      </c>
    </row>
    <row r="156" spans="1:5" ht="15">
      <c r="A156" s="17"/>
      <c r="B156" s="37"/>
      <c r="C156" s="31" t="s">
        <v>86</v>
      </c>
      <c r="D156" s="29" t="s">
        <v>102</v>
      </c>
      <c r="E156" s="26">
        <v>22540</v>
      </c>
    </row>
    <row r="157" spans="1:5" ht="30">
      <c r="A157" s="17"/>
      <c r="B157" s="37"/>
      <c r="C157" s="31" t="s">
        <v>114</v>
      </c>
      <c r="D157" s="29" t="s">
        <v>115</v>
      </c>
      <c r="E157" s="26">
        <v>10285.2</v>
      </c>
    </row>
    <row r="158" spans="1:5" ht="15">
      <c r="A158" s="17"/>
      <c r="B158" s="37"/>
      <c r="C158" s="31" t="s">
        <v>52</v>
      </c>
      <c r="D158" s="29" t="s">
        <v>87</v>
      </c>
      <c r="E158" s="26">
        <v>710.38</v>
      </c>
    </row>
    <row r="159" spans="1:5" ht="15">
      <c r="A159" s="14">
        <v>29</v>
      </c>
      <c r="B159" s="14" t="s">
        <v>34</v>
      </c>
      <c r="C159" s="31" t="s">
        <v>17</v>
      </c>
      <c r="D159" s="46" t="s">
        <v>45</v>
      </c>
      <c r="E159" s="26">
        <v>28470</v>
      </c>
    </row>
    <row r="160" spans="1:5" ht="15">
      <c r="A160" s="15"/>
      <c r="B160" s="15"/>
      <c r="C160" s="31" t="s">
        <v>42</v>
      </c>
      <c r="D160" s="32" t="s">
        <v>10</v>
      </c>
      <c r="E160" s="26">
        <v>37938</v>
      </c>
    </row>
    <row r="161" spans="1:5" ht="15">
      <c r="A161" s="15"/>
      <c r="B161" s="15"/>
      <c r="C161" s="31" t="s">
        <v>43</v>
      </c>
      <c r="D161" s="32" t="s">
        <v>51</v>
      </c>
      <c r="E161" s="26">
        <v>49886</v>
      </c>
    </row>
    <row r="162" spans="1:5" ht="15">
      <c r="A162" s="15"/>
      <c r="B162" s="15"/>
      <c r="C162" s="31" t="s">
        <v>37</v>
      </c>
      <c r="D162" s="46" t="s">
        <v>95</v>
      </c>
      <c r="E162" s="26">
        <v>49495</v>
      </c>
    </row>
    <row r="163" spans="1:5" ht="15">
      <c r="A163" s="17">
        <v>30</v>
      </c>
      <c r="B163" s="47" t="s">
        <v>23</v>
      </c>
      <c r="C163" s="31" t="s">
        <v>50</v>
      </c>
      <c r="D163" s="31" t="s">
        <v>49</v>
      </c>
      <c r="E163" s="26">
        <v>248511.1</v>
      </c>
    </row>
    <row r="164" spans="1:5" ht="15">
      <c r="A164" s="17"/>
      <c r="B164" s="47"/>
      <c r="C164" s="31" t="s">
        <v>17</v>
      </c>
      <c r="D164" s="31" t="s">
        <v>49</v>
      </c>
      <c r="E164" s="26">
        <v>134330.13</v>
      </c>
    </row>
    <row r="165" spans="1:5" ht="15">
      <c r="A165" s="17"/>
      <c r="B165" s="47"/>
      <c r="C165" s="31" t="s">
        <v>129</v>
      </c>
      <c r="D165" s="31" t="s">
        <v>49</v>
      </c>
      <c r="E165" s="26">
        <v>598436.16</v>
      </c>
    </row>
    <row r="166" spans="1:5" ht="15">
      <c r="A166" s="17"/>
      <c r="B166" s="47"/>
      <c r="C166" s="31" t="s">
        <v>58</v>
      </c>
      <c r="D166" s="31" t="s">
        <v>49</v>
      </c>
      <c r="E166" s="26">
        <v>19908.72</v>
      </c>
    </row>
    <row r="167" spans="1:5" ht="15">
      <c r="A167" s="17"/>
      <c r="B167" s="47"/>
      <c r="C167" s="31" t="s">
        <v>130</v>
      </c>
      <c r="D167" s="31" t="s">
        <v>49</v>
      </c>
      <c r="E167" s="26">
        <v>6000</v>
      </c>
    </row>
    <row r="168" spans="1:5" ht="15">
      <c r="A168" s="14">
        <v>31</v>
      </c>
      <c r="B168" s="27" t="s">
        <v>73</v>
      </c>
      <c r="C168" s="31" t="s">
        <v>56</v>
      </c>
      <c r="D168" s="32" t="s">
        <v>139</v>
      </c>
      <c r="E168" s="36">
        <v>7801.75</v>
      </c>
    </row>
    <row r="169" spans="1:5" ht="15">
      <c r="A169" s="15"/>
      <c r="B169" s="30"/>
      <c r="C169" s="31" t="s">
        <v>42</v>
      </c>
      <c r="D169" s="32" t="s">
        <v>10</v>
      </c>
      <c r="E169" s="36">
        <f>20644.9-269.9</f>
        <v>20375</v>
      </c>
    </row>
    <row r="170" spans="1:5" ht="15">
      <c r="A170" s="16"/>
      <c r="B170" s="33"/>
      <c r="C170" s="31" t="s">
        <v>17</v>
      </c>
      <c r="D170" s="32" t="s">
        <v>139</v>
      </c>
      <c r="E170" s="36">
        <v>12690</v>
      </c>
    </row>
    <row r="171" spans="1:5" ht="15" hidden="1">
      <c r="A171" s="6"/>
      <c r="B171" s="6"/>
      <c r="C171" s="6" t="s">
        <v>53</v>
      </c>
      <c r="D171" s="6"/>
      <c r="E171" s="5">
        <f>SUM(E11:E170)</f>
        <v>22549529.559999995</v>
      </c>
    </row>
  </sheetData>
  <autoFilter ref="A10:E171"/>
  <mergeCells count="77">
    <mergeCell ref="A147:A151"/>
    <mergeCell ref="B147:B151"/>
    <mergeCell ref="B11:B16"/>
    <mergeCell ref="A11:A16"/>
    <mergeCell ref="A168:A170"/>
    <mergeCell ref="A125:A127"/>
    <mergeCell ref="B125:B127"/>
    <mergeCell ref="B53:B59"/>
    <mergeCell ref="A53:A59"/>
    <mergeCell ref="B48:B52"/>
    <mergeCell ref="B168:B170"/>
    <mergeCell ref="A159:A162"/>
    <mergeCell ref="B163:B167"/>
    <mergeCell ref="A163:A167"/>
    <mergeCell ref="B17:B18"/>
    <mergeCell ref="A17:A18"/>
    <mergeCell ref="B20:B24"/>
    <mergeCell ref="A34:A37"/>
    <mergeCell ref="B70:B75"/>
    <mergeCell ref="A70:A75"/>
    <mergeCell ref="B25:B29"/>
    <mergeCell ref="B38:B43"/>
    <mergeCell ref="A20:A24"/>
    <mergeCell ref="A48:A52"/>
    <mergeCell ref="B30:B32"/>
    <mergeCell ref="A30:A32"/>
    <mergeCell ref="B34:B37"/>
    <mergeCell ref="A38:A43"/>
    <mergeCell ref="B44:B47"/>
    <mergeCell ref="A44:A47"/>
    <mergeCell ref="A1:E1"/>
    <mergeCell ref="A2:E2"/>
    <mergeCell ref="A3:E3"/>
    <mergeCell ref="A4:E4"/>
    <mergeCell ref="C8:C9"/>
    <mergeCell ref="A5:E5"/>
    <mergeCell ref="E8:E9"/>
    <mergeCell ref="A6:E6"/>
    <mergeCell ref="B8:B9"/>
    <mergeCell ref="A8:A9"/>
    <mergeCell ref="D8:D9"/>
    <mergeCell ref="B81:B83"/>
    <mergeCell ref="A25:A29"/>
    <mergeCell ref="B76:B80"/>
    <mergeCell ref="A76:A80"/>
    <mergeCell ref="A65:A68"/>
    <mergeCell ref="B65:B68"/>
    <mergeCell ref="A60:A64"/>
    <mergeCell ref="B60:B64"/>
    <mergeCell ref="A81:A83"/>
    <mergeCell ref="A128:A129"/>
    <mergeCell ref="B128:B129"/>
    <mergeCell ref="B84:B88"/>
    <mergeCell ref="A84:A88"/>
    <mergeCell ref="B107:B110"/>
    <mergeCell ref="A107:A110"/>
    <mergeCell ref="A101:A106"/>
    <mergeCell ref="B96:B100"/>
    <mergeCell ref="A96:A100"/>
    <mergeCell ref="A89:A95"/>
    <mergeCell ref="B89:B95"/>
    <mergeCell ref="A119:A123"/>
    <mergeCell ref="B119:B123"/>
    <mergeCell ref="A115:A118"/>
    <mergeCell ref="B101:B106"/>
    <mergeCell ref="B159:B162"/>
    <mergeCell ref="B130:B137"/>
    <mergeCell ref="A138:A143"/>
    <mergeCell ref="A130:A137"/>
    <mergeCell ref="A111:A114"/>
    <mergeCell ref="B111:B114"/>
    <mergeCell ref="B115:B118"/>
    <mergeCell ref="B152:B158"/>
    <mergeCell ref="A152:A158"/>
    <mergeCell ref="B138:B143"/>
    <mergeCell ref="B144:B146"/>
    <mergeCell ref="A144:A146"/>
  </mergeCells>
  <printOptions/>
  <pageMargins left="0.6299212598425197" right="0.3937007874015748" top="0.7874015748031497" bottom="0.3937007874015748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Дуфинець Сергій</cp:lastModifiedBy>
  <cp:lastPrinted>2020-08-19T14:00:18Z</cp:lastPrinted>
  <dcterms:created xsi:type="dcterms:W3CDTF">2015-06-08T07:11:11Z</dcterms:created>
  <dcterms:modified xsi:type="dcterms:W3CDTF">2020-08-19T14:00:21Z</dcterms:modified>
  <cp:category/>
  <cp:version/>
  <cp:contentType/>
  <cp:contentStatus/>
</cp:coreProperties>
</file>