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>
    <definedName name="_xlnm.Print_Area" localSheetId="0">'Лист1'!$A$1:$E$180</definedName>
  </definedNames>
  <calcPr fullCalcOnLoad="1"/>
</workbook>
</file>

<file path=xl/sharedStrings.xml><?xml version="1.0" encoding="utf-8"?>
<sst xmlns="http://schemas.openxmlformats.org/spreadsheetml/2006/main" count="388" uniqueCount="146">
  <si>
    <t>№ з/п</t>
  </si>
  <si>
    <t>(згідно постанови КМУ № 339 від 27.05.2015)</t>
  </si>
  <si>
    <t>Орган ДПСУ</t>
  </si>
  <si>
    <t>Державна прикордонна служба України</t>
  </si>
  <si>
    <t>грн. коп.</t>
  </si>
  <si>
    <t>ІНФОРМАЦІЯ</t>
  </si>
  <si>
    <t>Напрями використання</t>
  </si>
  <si>
    <t xml:space="preserve">Вид отриманих благодійних пожертв у натуральній формі </t>
  </si>
  <si>
    <t>Загальна сума</t>
  </si>
  <si>
    <r>
      <t xml:space="preserve"> про обсяги отриманих</t>
    </r>
    <r>
      <rPr>
        <b/>
        <sz val="18"/>
        <color indexed="8"/>
        <rFont val="Times New Roman"/>
        <family val="1"/>
      </rPr>
      <t xml:space="preserve"> благодійних пожертв у натуральній формі*</t>
    </r>
    <r>
      <rPr>
        <sz val="18"/>
        <color indexed="8"/>
        <rFont val="Times New Roman"/>
        <family val="1"/>
      </rPr>
      <t xml:space="preserve"> та напрями їх використання</t>
    </r>
  </si>
  <si>
    <t>Забезпечення особового складу</t>
  </si>
  <si>
    <t>в/ч 1465</t>
  </si>
  <si>
    <t>в/ч 2522</t>
  </si>
  <si>
    <t>Матеріально-технічне забезпечення загону</t>
  </si>
  <si>
    <t>Облаштування матеріально-технічної бази підрозділів охорони кордону</t>
  </si>
  <si>
    <t>в/ч 2196</t>
  </si>
  <si>
    <t>в/ч 2253</t>
  </si>
  <si>
    <t>Житлово-експлуатаційне майно</t>
  </si>
  <si>
    <t>в/ч 1474</t>
  </si>
  <si>
    <t>Медичне обладнання</t>
  </si>
  <si>
    <t>в/ч 2524</t>
  </si>
  <si>
    <t>в/ч 1491</t>
  </si>
  <si>
    <t>в/ч 2193</t>
  </si>
  <si>
    <t>в/ч 2161</t>
  </si>
  <si>
    <t>в/ч 9971</t>
  </si>
  <si>
    <t>в/ч 2197</t>
  </si>
  <si>
    <t>в/ч 2418</t>
  </si>
  <si>
    <t>в/ч 9937</t>
  </si>
  <si>
    <t>в/ч 9953</t>
  </si>
  <si>
    <t>в/ч 9938</t>
  </si>
  <si>
    <t>в/ч 1494</t>
  </si>
  <si>
    <t>в/ч 2144</t>
  </si>
  <si>
    <t>в/ч 1485</t>
  </si>
  <si>
    <t>в/ч 2138</t>
  </si>
  <si>
    <t>в/ч 2142</t>
  </si>
  <si>
    <t>Облаштування матеріально-технічної бази</t>
  </si>
  <si>
    <t>в/ч 9930</t>
  </si>
  <si>
    <t>в/ч 1498</t>
  </si>
  <si>
    <t>в/ч 9960</t>
  </si>
  <si>
    <t>в/ч 1472</t>
  </si>
  <si>
    <t>в/ч 9951</t>
  </si>
  <si>
    <t>в/ч 1495</t>
  </si>
  <si>
    <t>в/ч 2195</t>
  </si>
  <si>
    <t>Матеріально-технічне забезпечення підрозділів</t>
  </si>
  <si>
    <t>Забезпечення підрозділів кордону</t>
  </si>
  <si>
    <t>Поліпшення  матеріально-технічної бази підрозділів охорони кордону</t>
  </si>
  <si>
    <t>Комп'ютерна техніка та інше майно зв'язку</t>
  </si>
  <si>
    <t xml:space="preserve">Забезпечення оздоровлення та лікування військовослужбовців </t>
  </si>
  <si>
    <t xml:space="preserve">Матеріально-технічне забезпечення </t>
  </si>
  <si>
    <t xml:space="preserve">Забезпечення телекомунікаційної складової </t>
  </si>
  <si>
    <t>Забезпечення підрозділів ПММ</t>
  </si>
  <si>
    <t xml:space="preserve">Поліпшення матеріально-технічної бази підрозділів охорони кордону </t>
  </si>
  <si>
    <t>Забезпечення жіттедіяльності підрозділів (пмм)</t>
  </si>
  <si>
    <t>Продукти харчування та продовольче майно</t>
  </si>
  <si>
    <t>в/ч 2428</t>
  </si>
  <si>
    <t>Медичне забезпечення підрозділів</t>
  </si>
  <si>
    <t>Медикаменти та перев'язувальні матеріали</t>
  </si>
  <si>
    <t>Для виконання завдань з охорони державного кордону</t>
  </si>
  <si>
    <t>Інженерне облаштування на підрозділах</t>
  </si>
  <si>
    <t>Забезпечення виконання завдань з охорони кордону</t>
  </si>
  <si>
    <t>Поліпшення  матеріально-технічної бази</t>
  </si>
  <si>
    <t>Службові собаки</t>
  </si>
  <si>
    <t>Забезпечення охорони кордону</t>
  </si>
  <si>
    <t>Забезпечення медикаментами  військовослужбовців Держприкордонслужби</t>
  </si>
  <si>
    <t>Забезпечення підрозділів прикордонного загону продуктами харчування</t>
  </si>
  <si>
    <t>Автомобільна техніка та майно</t>
  </si>
  <si>
    <t xml:space="preserve">Забезпечення підрозділів прикордонного загону за номенклатурою </t>
  </si>
  <si>
    <t>Облаштування матеріально-технічної бази підрозділів прикордонного загону</t>
  </si>
  <si>
    <t>в/ч 1492</t>
  </si>
  <si>
    <t>автомобільна техніка та майно</t>
  </si>
  <si>
    <t>Для облаштування державного кордону з метою забезпечення надійної охорони</t>
  </si>
  <si>
    <t>Поліпшення матеріально-технічної бази підрозділів охорони кордону (майно)</t>
  </si>
  <si>
    <t>Поліпшення матеріально-технічної бази підрозділів охорони кордону (автозапчастини)</t>
  </si>
  <si>
    <t>Матеріально-технічне забезпечення підрозділів прикордонного загону</t>
  </si>
  <si>
    <t>Майно відділення пально-мастильних матеріалів</t>
  </si>
  <si>
    <t>Забезпечення персоналу</t>
  </si>
  <si>
    <t>Інженерне майно</t>
  </si>
  <si>
    <t>Медичне забезпечення підрозділів прикордонного загону</t>
  </si>
  <si>
    <t>Майно відділення речового забезпечення</t>
  </si>
  <si>
    <t xml:space="preserve">Облаштування матеріально-технічної бази та забезпеченняособового складу </t>
  </si>
  <si>
    <t xml:space="preserve"> </t>
  </si>
  <si>
    <t>в/ч 1493</t>
  </si>
  <si>
    <t>в/ч 1563</t>
  </si>
  <si>
    <t>Облаштування матеріально-технічної бази госпіталю</t>
  </si>
  <si>
    <t>Матеріально-технічне забезпечення підрозділу</t>
  </si>
  <si>
    <t>медичне забезпечення особового складу</t>
  </si>
  <si>
    <t>забезпечення повсякденної діяльності підрозділів загону</t>
  </si>
  <si>
    <t>проведення поточних ремонтів приміщень</t>
  </si>
  <si>
    <t>проведення поточних ремонтів автомобільного парку</t>
  </si>
  <si>
    <t>інженерне майно</t>
  </si>
  <si>
    <t>Забезпечення  лікування  військовослужбовців  ДПСУ</t>
  </si>
  <si>
    <t>Поліпшення  телекомунікаційних систем</t>
  </si>
  <si>
    <t xml:space="preserve">Забезпечення підрозділів прикордонного загону </t>
  </si>
  <si>
    <t>майно підрозділу повітряної розвідки</t>
  </si>
  <si>
    <t>Забезпечення матеріально-технічними засобами ВПР</t>
  </si>
  <si>
    <t>Наркотична рослинна сировина (канабіс)</t>
  </si>
  <si>
    <t>Для використання у дресирувані службових собак підготовлених на пошук наркотиків</t>
  </si>
  <si>
    <t>Обладнання відділення продовольчого забезпечення</t>
  </si>
  <si>
    <t>Ремонт обладнання відділення продовольчого забезпечення</t>
  </si>
  <si>
    <t>майно РАО</t>
  </si>
  <si>
    <t>майно підрозділу шкіперсько-технічного забезпечення</t>
  </si>
  <si>
    <t>Майно прикордонного контролю</t>
  </si>
  <si>
    <t>Поліпшення  матеріально-технічної бази академії</t>
  </si>
  <si>
    <t>Облаштування матеріально-технічної бази підрозділів</t>
  </si>
  <si>
    <t>Медикаменти ветеринарної медицини</t>
  </si>
  <si>
    <t>Забезпечення підрозділів прикордонного загону</t>
  </si>
  <si>
    <t>Майно ПММ</t>
  </si>
  <si>
    <t>Майно відділення інженерного облаштування державного кордону</t>
  </si>
  <si>
    <t>Майно житлово-експлуатаційного відділення</t>
  </si>
  <si>
    <t>Майно відділу зв’язку, автоматизації та захисту інформаці</t>
  </si>
  <si>
    <t>Продукти харчування</t>
  </si>
  <si>
    <t>Майно відділення автомобільного та бронетанкового забезпечення</t>
  </si>
  <si>
    <t>Житлово-експлуатаційне послуги</t>
  </si>
  <si>
    <t>Речове майно</t>
  </si>
  <si>
    <t>в/ч 1467</t>
  </si>
  <si>
    <t>майно інженрно-авіаційної служби</t>
  </si>
  <si>
    <t>Майно зв'язку</t>
  </si>
  <si>
    <t>Забезпечення телекомунікаційної складової підрозділів</t>
  </si>
  <si>
    <t xml:space="preserve">Облаштування матеріально-технічної бази підрозділів охорони кордону </t>
  </si>
  <si>
    <t>Майно автотехнічної служби</t>
  </si>
  <si>
    <t>Майно відділення інженерного облаштування кордону</t>
  </si>
  <si>
    <t>Паливно - мастильні матеріали</t>
  </si>
  <si>
    <t>Облаштування матеріально-технічної бази підрозділів охорони кордону (в т.ч. інфраструктури управління)</t>
  </si>
  <si>
    <t>в/ч 1567</t>
  </si>
  <si>
    <t xml:space="preserve">Облаштування матеріально-технічної бази та забезпечення особового складу </t>
  </si>
  <si>
    <t>Медичне майно</t>
  </si>
  <si>
    <t>Майно речової служби</t>
  </si>
  <si>
    <t>в/ч 2382</t>
  </si>
  <si>
    <t>в/ч 9997</t>
  </si>
  <si>
    <t xml:space="preserve">Житлово-експлуатаційні послуги </t>
  </si>
  <si>
    <t>за 9 місяців 2018 року</t>
  </si>
  <si>
    <t>Паливно-мастильні матеріали</t>
  </si>
  <si>
    <t>Матеріально-технічне забезпечення КНЦ</t>
  </si>
  <si>
    <t>Поліпшення матеріально-технічної бази підрозділів охорони кордону</t>
  </si>
  <si>
    <t>Інженетно-авіаційне майно</t>
  </si>
  <si>
    <t>Матеріально-технічне забезпечення</t>
  </si>
  <si>
    <t xml:space="preserve">Майно речового забезпечення </t>
  </si>
  <si>
    <t xml:space="preserve">Продукти харчування </t>
  </si>
  <si>
    <t>Забезпечення підрозділів прикордонного загону продуктами харчування, техікою</t>
  </si>
  <si>
    <t>послуги з реконструкції системи Янтар</t>
  </si>
  <si>
    <t>послуги звязку</t>
  </si>
  <si>
    <t>Відділення шкіперо - техничного забезпечення</t>
  </si>
  <si>
    <t>Облаштування матеріально-технічної бази підрозділів  загону</t>
  </si>
  <si>
    <t>в/ч 1487</t>
  </si>
  <si>
    <t>забезпечення особового складу</t>
  </si>
  <si>
    <t>Майно кінологічної служби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</si>
</sst>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left" vertical="center"/>
      <protection/>
    </xf>
    <xf numFmtId="0" fontId="35" fillId="0" borderId="0">
      <alignment horizontal="right" vertical="center"/>
      <protection/>
    </xf>
    <xf numFmtId="0" fontId="36" fillId="0" borderId="0">
      <alignment horizontal="center" vertical="center"/>
      <protection/>
    </xf>
    <xf numFmtId="0" fontId="36" fillId="0" borderId="0">
      <alignment horizontal="left" vertical="center"/>
      <protection/>
    </xf>
    <xf numFmtId="0" fontId="37" fillId="0" borderId="0">
      <alignment horizontal="center"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0" fillId="31" borderId="8" applyNumberFormat="0" applyFont="0" applyAlignment="0" applyProtection="0"/>
    <xf numFmtId="0" fontId="49" fillId="29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1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4" fontId="17" fillId="0" borderId="0" xfId="0" applyNumberFormat="1" applyFont="1" applyFill="1" applyBorder="1" applyAlignment="1">
      <alignment horizontal="right" vertical="center" wrapText="1" indent="2"/>
    </xf>
    <xf numFmtId="0" fontId="53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right" vertical="center" wrapText="1" indent="2"/>
    </xf>
    <xf numFmtId="0" fontId="8" fillId="0" borderId="11" xfId="0" applyFont="1" applyFill="1" applyBorder="1" applyAlignment="1">
      <alignment/>
    </xf>
    <xf numFmtId="0" fontId="53" fillId="0" borderId="12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horizontal="right" vertical="top" wrapText="1" indent="2"/>
    </xf>
    <xf numFmtId="4" fontId="6" fillId="0" borderId="11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left" vertical="top" wrapText="1"/>
    </xf>
    <xf numFmtId="4" fontId="53" fillId="0" borderId="11" xfId="0" applyNumberFormat="1" applyFont="1" applyFill="1" applyBorder="1" applyAlignment="1">
      <alignment horizontal="right" vertical="center" wrapText="1" indent="2"/>
    </xf>
    <xf numFmtId="0" fontId="8" fillId="0" borderId="11" xfId="57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vertical="top" wrapText="1"/>
    </xf>
    <xf numFmtId="0" fontId="53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53" fillId="0" borderId="12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16 2" xfId="33"/>
    <cellStyle name="S17 2" xfId="34"/>
    <cellStyle name="S2 3" xfId="35"/>
    <cellStyle name="S6 3" xfId="36"/>
    <cellStyle name="S8" xfId="37"/>
    <cellStyle name="Акцентування1" xfId="38"/>
    <cellStyle name="Акцентування2" xfId="39"/>
    <cellStyle name="Акцентування3" xfId="40"/>
    <cellStyle name="Акцентування4" xfId="41"/>
    <cellStyle name="Акцентування5" xfId="42"/>
    <cellStyle name="Акцентування6" xfId="43"/>
    <cellStyle name="Ввід" xfId="44"/>
    <cellStyle name="Percent" xfId="45"/>
    <cellStyle name="Currency" xfId="46"/>
    <cellStyle name="Currency [0]" xfId="47"/>
    <cellStyle name="Добре" xfId="48"/>
    <cellStyle name="Заголовок 1" xfId="49"/>
    <cellStyle name="Заголовок 2" xfId="50"/>
    <cellStyle name="Заголовок 3" xfId="51"/>
    <cellStyle name="Заголовок 4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 2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4" xfId="63"/>
    <cellStyle name="Обычный_Лист3" xfId="64"/>
    <cellStyle name="Підсумок" xfId="65"/>
    <cellStyle name="Поганий" xfId="66"/>
    <cellStyle name="Примітка" xfId="67"/>
    <cellStyle name="Результат" xfId="68"/>
    <cellStyle name="Середній" xfId="69"/>
    <cellStyle name="Текст попередження" xfId="70"/>
    <cellStyle name="Текст пояснення" xfId="71"/>
    <cellStyle name="Comma" xfId="72"/>
    <cellStyle name="Comma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tabSelected="1" zoomScaleSheetLayoutView="90" zoomScalePageLayoutView="0" workbookViewId="0" topLeftCell="A134">
      <selection activeCell="D84" sqref="D84"/>
    </sheetView>
  </sheetViews>
  <sheetFormatPr defaultColWidth="9.140625" defaultRowHeight="15"/>
  <cols>
    <col min="1" max="1" width="8.140625" style="1" customWidth="1"/>
    <col min="2" max="2" width="17.7109375" style="1" customWidth="1"/>
    <col min="3" max="3" width="47.28125" style="1" customWidth="1"/>
    <col min="4" max="4" width="76.7109375" style="1" customWidth="1"/>
    <col min="5" max="5" width="23.421875" style="1" customWidth="1"/>
    <col min="6" max="16384" width="9.140625" style="1" customWidth="1"/>
  </cols>
  <sheetData>
    <row r="1" spans="1:5" ht="22.5">
      <c r="A1" s="34" t="s">
        <v>5</v>
      </c>
      <c r="B1" s="34"/>
      <c r="C1" s="34"/>
      <c r="D1" s="34"/>
      <c r="E1" s="34"/>
    </row>
    <row r="2" spans="1:5" ht="23.25">
      <c r="A2" s="35" t="s">
        <v>9</v>
      </c>
      <c r="B2" s="35"/>
      <c r="C2" s="35"/>
      <c r="D2" s="35"/>
      <c r="E2" s="35"/>
    </row>
    <row r="3" spans="1:5" ht="18.75">
      <c r="A3" s="36" t="s">
        <v>1</v>
      </c>
      <c r="B3" s="36"/>
      <c r="C3" s="36"/>
      <c r="D3" s="36"/>
      <c r="E3" s="36"/>
    </row>
    <row r="4" spans="1:5" ht="18.75">
      <c r="A4" s="37" t="s">
        <v>130</v>
      </c>
      <c r="B4" s="36"/>
      <c r="C4" s="36"/>
      <c r="D4" s="36"/>
      <c r="E4" s="36"/>
    </row>
    <row r="5" spans="1:5" ht="20.25">
      <c r="A5" s="39" t="s">
        <v>3</v>
      </c>
      <c r="B5" s="39"/>
      <c r="C5" s="39"/>
      <c r="D5" s="39"/>
      <c r="E5" s="39"/>
    </row>
    <row r="6" spans="1:5" ht="12" customHeight="1">
      <c r="A6" s="40" t="s">
        <v>80</v>
      </c>
      <c r="B6" s="40"/>
      <c r="C6" s="40"/>
      <c r="D6" s="40"/>
      <c r="E6" s="40"/>
    </row>
    <row r="7" spans="1:5" ht="15.75">
      <c r="A7" s="2"/>
      <c r="B7" s="2"/>
      <c r="C7" s="2" t="s">
        <v>80</v>
      </c>
      <c r="D7" s="2"/>
      <c r="E7" s="3" t="s">
        <v>4</v>
      </c>
    </row>
    <row r="8" spans="1:5" ht="32.25" customHeight="1">
      <c r="A8" s="38" t="s">
        <v>0</v>
      </c>
      <c r="B8" s="38" t="s">
        <v>2</v>
      </c>
      <c r="C8" s="38" t="s">
        <v>7</v>
      </c>
      <c r="D8" s="38" t="s">
        <v>6</v>
      </c>
      <c r="E8" s="38" t="s">
        <v>8</v>
      </c>
    </row>
    <row r="9" spans="1:5" ht="15">
      <c r="A9" s="38"/>
      <c r="B9" s="38"/>
      <c r="C9" s="38"/>
      <c r="D9" s="38"/>
      <c r="E9" s="38"/>
    </row>
    <row r="10" spans="1:5" s="6" customFormat="1" ht="12">
      <c r="A10" s="4">
        <v>1</v>
      </c>
      <c r="B10" s="4">
        <v>2</v>
      </c>
      <c r="C10" s="5">
        <v>3</v>
      </c>
      <c r="D10" s="4">
        <v>4</v>
      </c>
      <c r="E10" s="5">
        <v>5</v>
      </c>
    </row>
    <row r="11" spans="1:5" ht="15">
      <c r="A11" s="31">
        <v>1</v>
      </c>
      <c r="B11" s="33" t="s">
        <v>11</v>
      </c>
      <c r="C11" s="9" t="s">
        <v>56</v>
      </c>
      <c r="D11" s="13" t="s">
        <v>77</v>
      </c>
      <c r="E11" s="14">
        <f>1211.27+142.2+12874.53+28544+353797</f>
        <v>396569</v>
      </c>
    </row>
    <row r="12" spans="1:5" ht="15">
      <c r="A12" s="31"/>
      <c r="B12" s="33"/>
      <c r="C12" s="9" t="s">
        <v>19</v>
      </c>
      <c r="D12" s="13" t="s">
        <v>90</v>
      </c>
      <c r="E12" s="14">
        <f>295458+6519</f>
        <v>301977</v>
      </c>
    </row>
    <row r="13" spans="1:5" ht="15">
      <c r="A13" s="31"/>
      <c r="B13" s="33"/>
      <c r="C13" s="9" t="s">
        <v>53</v>
      </c>
      <c r="D13" s="13" t="s">
        <v>64</v>
      </c>
      <c r="E13" s="14">
        <f>1150+1769+3036+8196+5496+5496+4500+3000+2298+2100+1596+2688</f>
        <v>41325</v>
      </c>
    </row>
    <row r="14" spans="1:5" ht="15">
      <c r="A14" s="31"/>
      <c r="B14" s="33"/>
      <c r="C14" s="9" t="s">
        <v>17</v>
      </c>
      <c r="D14" s="13" t="s">
        <v>67</v>
      </c>
      <c r="E14" s="14">
        <f>9010+54093</f>
        <v>63103</v>
      </c>
    </row>
    <row r="15" spans="1:5" ht="15">
      <c r="A15" s="31">
        <v>2</v>
      </c>
      <c r="B15" s="30" t="s">
        <v>12</v>
      </c>
      <c r="C15" s="9" t="s">
        <v>56</v>
      </c>
      <c r="D15" s="13" t="s">
        <v>47</v>
      </c>
      <c r="E15" s="14">
        <v>151466</v>
      </c>
    </row>
    <row r="16" spans="1:5" ht="15">
      <c r="A16" s="31"/>
      <c r="B16" s="30"/>
      <c r="C16" s="9" t="s">
        <v>19</v>
      </c>
      <c r="D16" s="13" t="s">
        <v>90</v>
      </c>
      <c r="E16" s="14">
        <v>76891</v>
      </c>
    </row>
    <row r="17" spans="1:5" ht="15">
      <c r="A17" s="31"/>
      <c r="B17" s="30"/>
      <c r="C17" s="9" t="s">
        <v>65</v>
      </c>
      <c r="D17" s="13" t="s">
        <v>48</v>
      </c>
      <c r="E17" s="14">
        <v>182911</v>
      </c>
    </row>
    <row r="18" spans="1:5" ht="15">
      <c r="A18" s="31"/>
      <c r="B18" s="30"/>
      <c r="C18" s="9" t="s">
        <v>46</v>
      </c>
      <c r="D18" s="13" t="s">
        <v>49</v>
      </c>
      <c r="E18" s="14">
        <f>4668+2292</f>
        <v>6960</v>
      </c>
    </row>
    <row r="19" spans="1:5" ht="15">
      <c r="A19" s="31"/>
      <c r="B19" s="30"/>
      <c r="C19" s="9" t="s">
        <v>53</v>
      </c>
      <c r="D19" s="13" t="s">
        <v>10</v>
      </c>
      <c r="E19" s="14">
        <v>1906</v>
      </c>
    </row>
    <row r="20" spans="1:5" ht="15">
      <c r="A20" s="31"/>
      <c r="B20" s="30"/>
      <c r="C20" s="9" t="s">
        <v>17</v>
      </c>
      <c r="D20" s="13" t="s">
        <v>14</v>
      </c>
      <c r="E20" s="14">
        <v>215194</v>
      </c>
    </row>
    <row r="21" spans="1:5" ht="15">
      <c r="A21" s="31">
        <v>3</v>
      </c>
      <c r="B21" s="33" t="s">
        <v>15</v>
      </c>
      <c r="C21" s="9" t="s">
        <v>74</v>
      </c>
      <c r="D21" s="13" t="s">
        <v>50</v>
      </c>
      <c r="E21" s="10">
        <v>45997.5</v>
      </c>
    </row>
    <row r="22" spans="1:5" ht="15">
      <c r="A22" s="31"/>
      <c r="B22" s="33"/>
      <c r="C22" s="9" t="s">
        <v>17</v>
      </c>
      <c r="D22" s="13" t="s">
        <v>43</v>
      </c>
      <c r="E22" s="10">
        <v>143966.4</v>
      </c>
    </row>
    <row r="23" spans="1:5" ht="15">
      <c r="A23" s="31"/>
      <c r="B23" s="33"/>
      <c r="C23" s="9" t="s">
        <v>78</v>
      </c>
      <c r="D23" s="13" t="s">
        <v>67</v>
      </c>
      <c r="E23" s="10">
        <v>9575</v>
      </c>
    </row>
    <row r="24" spans="1:5" ht="15">
      <c r="A24" s="31"/>
      <c r="B24" s="33"/>
      <c r="C24" s="9" t="s">
        <v>93</v>
      </c>
      <c r="D24" s="13" t="s">
        <v>94</v>
      </c>
      <c r="E24" s="10">
        <v>16934</v>
      </c>
    </row>
    <row r="25" spans="1:5" ht="15">
      <c r="A25" s="31">
        <v>4</v>
      </c>
      <c r="B25" s="30" t="s">
        <v>16</v>
      </c>
      <c r="C25" s="9" t="s">
        <v>74</v>
      </c>
      <c r="D25" s="13" t="s">
        <v>13</v>
      </c>
      <c r="E25" s="10">
        <v>687913</v>
      </c>
    </row>
    <row r="26" spans="1:5" ht="15">
      <c r="A26" s="31"/>
      <c r="B26" s="30"/>
      <c r="C26" s="9" t="s">
        <v>53</v>
      </c>
      <c r="D26" s="13" t="s">
        <v>10</v>
      </c>
      <c r="E26" s="10">
        <v>12646</v>
      </c>
    </row>
    <row r="27" spans="1:5" ht="15">
      <c r="A27" s="31"/>
      <c r="B27" s="30"/>
      <c r="C27" s="9" t="s">
        <v>76</v>
      </c>
      <c r="D27" s="13" t="s">
        <v>58</v>
      </c>
      <c r="E27" s="10">
        <v>21453</v>
      </c>
    </row>
    <row r="28" spans="1:5" ht="15">
      <c r="A28" s="31"/>
      <c r="B28" s="30"/>
      <c r="C28" s="9" t="s">
        <v>69</v>
      </c>
      <c r="D28" s="13" t="s">
        <v>66</v>
      </c>
      <c r="E28" s="10">
        <v>10375</v>
      </c>
    </row>
    <row r="29" spans="1:5" ht="15">
      <c r="A29" s="31"/>
      <c r="B29" s="30"/>
      <c r="C29" s="9" t="s">
        <v>78</v>
      </c>
      <c r="D29" s="13" t="s">
        <v>67</v>
      </c>
      <c r="E29" s="10">
        <v>3266</v>
      </c>
    </row>
    <row r="30" spans="1:5" ht="15">
      <c r="A30" s="31"/>
      <c r="B30" s="30"/>
      <c r="C30" s="9" t="s">
        <v>104</v>
      </c>
      <c r="D30" s="13" t="s">
        <v>105</v>
      </c>
      <c r="E30" s="10">
        <v>30</v>
      </c>
    </row>
    <row r="31" spans="1:5" ht="15">
      <c r="A31" s="31"/>
      <c r="B31" s="30"/>
      <c r="C31" s="9" t="s">
        <v>17</v>
      </c>
      <c r="D31" s="13" t="s">
        <v>14</v>
      </c>
      <c r="E31" s="10">
        <v>8215</v>
      </c>
    </row>
    <row r="32" spans="1:5" ht="15">
      <c r="A32" s="31"/>
      <c r="B32" s="30"/>
      <c r="C32" s="9" t="s">
        <v>46</v>
      </c>
      <c r="D32" s="13" t="s">
        <v>49</v>
      </c>
      <c r="E32" s="10">
        <v>58696</v>
      </c>
    </row>
    <row r="33" spans="1:5" ht="15">
      <c r="A33" s="27">
        <v>5</v>
      </c>
      <c r="B33" s="24" t="s">
        <v>18</v>
      </c>
      <c r="C33" s="9" t="s">
        <v>17</v>
      </c>
      <c r="D33" s="13" t="s">
        <v>14</v>
      </c>
      <c r="E33" s="14">
        <v>74507.85</v>
      </c>
    </row>
    <row r="34" spans="1:5" ht="15">
      <c r="A34" s="28"/>
      <c r="B34" s="25"/>
      <c r="C34" s="9" t="s">
        <v>112</v>
      </c>
      <c r="D34" s="13" t="s">
        <v>14</v>
      </c>
      <c r="E34" s="14">
        <v>78535.42</v>
      </c>
    </row>
    <row r="35" spans="1:5" ht="15">
      <c r="A35" s="29"/>
      <c r="B35" s="26"/>
      <c r="C35" s="9" t="s">
        <v>74</v>
      </c>
      <c r="D35" s="13" t="s">
        <v>13</v>
      </c>
      <c r="E35" s="10">
        <v>50098.9</v>
      </c>
    </row>
    <row r="36" spans="1:5" ht="15">
      <c r="A36" s="31">
        <v>6</v>
      </c>
      <c r="B36" s="32" t="s">
        <v>20</v>
      </c>
      <c r="C36" s="9" t="s">
        <v>17</v>
      </c>
      <c r="D36" s="13" t="s">
        <v>35</v>
      </c>
      <c r="E36" s="10">
        <v>47657.7</v>
      </c>
    </row>
    <row r="37" spans="1:5" ht="15">
      <c r="A37" s="31"/>
      <c r="B37" s="32"/>
      <c r="C37" s="9" t="s">
        <v>56</v>
      </c>
      <c r="D37" s="13" t="s">
        <v>47</v>
      </c>
      <c r="E37" s="10">
        <v>52002.3</v>
      </c>
    </row>
    <row r="38" spans="1:5" ht="15">
      <c r="A38" s="31"/>
      <c r="B38" s="32"/>
      <c r="C38" s="9" t="s">
        <v>19</v>
      </c>
      <c r="D38" s="9" t="s">
        <v>63</v>
      </c>
      <c r="E38" s="10">
        <v>1500</v>
      </c>
    </row>
    <row r="39" spans="1:5" ht="15">
      <c r="A39" s="31">
        <v>7</v>
      </c>
      <c r="B39" s="33" t="s">
        <v>21</v>
      </c>
      <c r="C39" s="9" t="s">
        <v>74</v>
      </c>
      <c r="D39" s="13" t="s">
        <v>43</v>
      </c>
      <c r="E39" s="10">
        <v>13144.89</v>
      </c>
    </row>
    <row r="40" spans="1:5" ht="15">
      <c r="A40" s="31"/>
      <c r="B40" s="33"/>
      <c r="C40" s="9" t="s">
        <v>99</v>
      </c>
      <c r="D40" s="13" t="s">
        <v>66</v>
      </c>
      <c r="E40" s="10">
        <v>4888.6</v>
      </c>
    </row>
    <row r="41" spans="1:5" ht="15" customHeight="1">
      <c r="A41" s="31"/>
      <c r="B41" s="33"/>
      <c r="C41" s="9" t="s">
        <v>69</v>
      </c>
      <c r="D41" s="13" t="s">
        <v>66</v>
      </c>
      <c r="E41" s="10">
        <v>48818</v>
      </c>
    </row>
    <row r="42" spans="1:5" ht="15">
      <c r="A42" s="31"/>
      <c r="B42" s="33"/>
      <c r="C42" s="9" t="s">
        <v>76</v>
      </c>
      <c r="D42" s="13" t="s">
        <v>58</v>
      </c>
      <c r="E42" s="10">
        <v>81020</v>
      </c>
    </row>
    <row r="43" spans="1:5" ht="15">
      <c r="A43" s="31"/>
      <c r="B43" s="33"/>
      <c r="C43" s="9" t="s">
        <v>17</v>
      </c>
      <c r="D43" s="13" t="s">
        <v>43</v>
      </c>
      <c r="E43" s="10">
        <v>172773.03</v>
      </c>
    </row>
    <row r="44" spans="1:5" ht="15">
      <c r="A44" s="31"/>
      <c r="B44" s="33"/>
      <c r="C44" s="9" t="s">
        <v>46</v>
      </c>
      <c r="D44" s="13" t="s">
        <v>49</v>
      </c>
      <c r="E44" s="10">
        <v>18808</v>
      </c>
    </row>
    <row r="45" spans="1:5" ht="15">
      <c r="A45" s="31"/>
      <c r="B45" s="33"/>
      <c r="C45" s="9" t="s">
        <v>139</v>
      </c>
      <c r="D45" s="13" t="s">
        <v>67</v>
      </c>
      <c r="E45" s="10">
        <v>584951.26</v>
      </c>
    </row>
    <row r="46" spans="1:5" ht="15">
      <c r="A46" s="31"/>
      <c r="B46" s="33"/>
      <c r="C46" s="9" t="s">
        <v>140</v>
      </c>
      <c r="D46" s="13" t="s">
        <v>49</v>
      </c>
      <c r="E46" s="10">
        <v>165782.88</v>
      </c>
    </row>
    <row r="47" spans="1:5" ht="15">
      <c r="A47" s="31"/>
      <c r="B47" s="33"/>
      <c r="C47" s="9" t="s">
        <v>78</v>
      </c>
      <c r="D47" s="13" t="s">
        <v>67</v>
      </c>
      <c r="E47" s="10">
        <v>63310</v>
      </c>
    </row>
    <row r="48" spans="1:5" ht="14.25" customHeight="1">
      <c r="A48" s="31">
        <v>8</v>
      </c>
      <c r="B48" s="32" t="s">
        <v>22</v>
      </c>
      <c r="C48" s="9" t="s">
        <v>17</v>
      </c>
      <c r="D48" s="13" t="s">
        <v>67</v>
      </c>
      <c r="E48" s="10">
        <v>32183</v>
      </c>
    </row>
    <row r="49" spans="1:5" ht="14.25" customHeight="1">
      <c r="A49" s="31"/>
      <c r="B49" s="32"/>
      <c r="C49" s="21" t="s">
        <v>116</v>
      </c>
      <c r="D49" s="21" t="s">
        <v>117</v>
      </c>
      <c r="E49" s="10">
        <v>2700</v>
      </c>
    </row>
    <row r="50" spans="1:5" ht="30">
      <c r="A50" s="31"/>
      <c r="B50" s="32"/>
      <c r="C50" s="9" t="s">
        <v>95</v>
      </c>
      <c r="D50" s="13" t="s">
        <v>96</v>
      </c>
      <c r="E50" s="10">
        <v>187.88</v>
      </c>
    </row>
    <row r="51" spans="1:5" ht="15">
      <c r="A51" s="41">
        <v>9</v>
      </c>
      <c r="B51" s="41" t="s">
        <v>23</v>
      </c>
      <c r="C51" s="21" t="s">
        <v>116</v>
      </c>
      <c r="D51" s="21" t="s">
        <v>117</v>
      </c>
      <c r="E51" s="10">
        <v>98926</v>
      </c>
    </row>
    <row r="52" spans="1:5" ht="30">
      <c r="A52" s="41"/>
      <c r="B52" s="41"/>
      <c r="C52" s="21" t="s">
        <v>17</v>
      </c>
      <c r="D52" s="21" t="s">
        <v>122</v>
      </c>
      <c r="E52" s="10">
        <v>227409.89</v>
      </c>
    </row>
    <row r="53" spans="1:5" ht="15">
      <c r="A53" s="41"/>
      <c r="B53" s="41"/>
      <c r="C53" s="22" t="s">
        <v>78</v>
      </c>
      <c r="D53" s="13" t="s">
        <v>118</v>
      </c>
      <c r="E53" s="10">
        <v>8096</v>
      </c>
    </row>
    <row r="54" spans="1:5" ht="15">
      <c r="A54" s="41"/>
      <c r="B54" s="41"/>
      <c r="C54" s="23" t="s">
        <v>110</v>
      </c>
      <c r="D54" s="13" t="s">
        <v>10</v>
      </c>
      <c r="E54" s="10">
        <v>1790.4</v>
      </c>
    </row>
    <row r="55" spans="1:5" ht="15">
      <c r="A55" s="41"/>
      <c r="B55" s="41"/>
      <c r="C55" s="23" t="s">
        <v>119</v>
      </c>
      <c r="D55" s="21" t="s">
        <v>14</v>
      </c>
      <c r="E55" s="10">
        <f>10070+19120</f>
        <v>29190</v>
      </c>
    </row>
    <row r="56" spans="1:5" ht="15">
      <c r="A56" s="41"/>
      <c r="B56" s="41"/>
      <c r="C56" s="23" t="s">
        <v>120</v>
      </c>
      <c r="D56" s="21" t="s">
        <v>14</v>
      </c>
      <c r="E56" s="10">
        <v>9000</v>
      </c>
    </row>
    <row r="57" spans="1:5" ht="15">
      <c r="A57" s="41"/>
      <c r="B57" s="41"/>
      <c r="C57" s="23" t="s">
        <v>145</v>
      </c>
      <c r="D57" s="21" t="s">
        <v>14</v>
      </c>
      <c r="E57" s="10">
        <v>500</v>
      </c>
    </row>
    <row r="58" spans="1:5" ht="15">
      <c r="A58" s="41"/>
      <c r="B58" s="41"/>
      <c r="C58" s="21" t="s">
        <v>121</v>
      </c>
      <c r="D58" s="21" t="s">
        <v>14</v>
      </c>
      <c r="E58" s="10">
        <v>5147.85</v>
      </c>
    </row>
    <row r="59" spans="1:5" ht="15">
      <c r="A59" s="53">
        <v>10</v>
      </c>
      <c r="B59" s="53" t="s">
        <v>81</v>
      </c>
      <c r="C59" s="9" t="s">
        <v>74</v>
      </c>
      <c r="D59" s="13" t="s">
        <v>73</v>
      </c>
      <c r="E59" s="10">
        <v>46602.87</v>
      </c>
    </row>
    <row r="60" spans="1:5" ht="30">
      <c r="A60" s="54"/>
      <c r="B60" s="54"/>
      <c r="C60" s="21" t="s">
        <v>17</v>
      </c>
      <c r="D60" s="21" t="s">
        <v>122</v>
      </c>
      <c r="E60" s="10">
        <v>107008.78</v>
      </c>
    </row>
    <row r="61" spans="1:5" ht="15">
      <c r="A61" s="54"/>
      <c r="B61" s="54"/>
      <c r="C61" s="9" t="s">
        <v>46</v>
      </c>
      <c r="D61" s="13" t="s">
        <v>49</v>
      </c>
      <c r="E61" s="10">
        <v>14360</v>
      </c>
    </row>
    <row r="62" spans="1:5" ht="15">
      <c r="A62" s="54"/>
      <c r="B62" s="54"/>
      <c r="C62" s="9" t="s">
        <v>76</v>
      </c>
      <c r="D62" s="13" t="s">
        <v>70</v>
      </c>
      <c r="E62" s="10">
        <v>3575.6</v>
      </c>
    </row>
    <row r="63" spans="1:5" ht="15">
      <c r="A63" s="31">
        <v>11</v>
      </c>
      <c r="B63" s="30" t="s">
        <v>24</v>
      </c>
      <c r="C63" s="15" t="s">
        <v>74</v>
      </c>
      <c r="D63" s="15" t="s">
        <v>73</v>
      </c>
      <c r="E63" s="10">
        <f>271313.12+154660.35</f>
        <v>425973.47</v>
      </c>
    </row>
    <row r="64" spans="1:5" ht="15">
      <c r="A64" s="31"/>
      <c r="B64" s="30"/>
      <c r="C64" s="9" t="s">
        <v>46</v>
      </c>
      <c r="D64" s="13" t="s">
        <v>49</v>
      </c>
      <c r="E64" s="10">
        <f>23735+1400</f>
        <v>25135</v>
      </c>
    </row>
    <row r="65" spans="1:5" ht="15">
      <c r="A65" s="31"/>
      <c r="B65" s="30"/>
      <c r="C65" s="9" t="s">
        <v>53</v>
      </c>
      <c r="D65" s="13" t="s">
        <v>64</v>
      </c>
      <c r="E65" s="10">
        <f>700+1410</f>
        <v>2110</v>
      </c>
    </row>
    <row r="66" spans="1:5" ht="15">
      <c r="A66" s="31"/>
      <c r="B66" s="30"/>
      <c r="C66" s="9" t="s">
        <v>136</v>
      </c>
      <c r="D66" s="15" t="s">
        <v>66</v>
      </c>
      <c r="E66" s="14">
        <v>3500</v>
      </c>
    </row>
    <row r="67" spans="1:5" ht="15">
      <c r="A67" s="31"/>
      <c r="B67" s="30"/>
      <c r="C67" s="9" t="s">
        <v>17</v>
      </c>
      <c r="D67" s="15" t="s">
        <v>73</v>
      </c>
      <c r="E67" s="10">
        <f>24826.82+8100</f>
        <v>32926.82</v>
      </c>
    </row>
    <row r="68" spans="1:5" ht="15">
      <c r="A68" s="27">
        <v>12</v>
      </c>
      <c r="B68" s="27" t="s">
        <v>25</v>
      </c>
      <c r="C68" s="9" t="s">
        <v>46</v>
      </c>
      <c r="D68" s="13" t="s">
        <v>49</v>
      </c>
      <c r="E68" s="10">
        <v>8699</v>
      </c>
    </row>
    <row r="69" spans="1:5" ht="15">
      <c r="A69" s="28"/>
      <c r="B69" s="28"/>
      <c r="C69" s="9" t="s">
        <v>136</v>
      </c>
      <c r="D69" s="15" t="s">
        <v>66</v>
      </c>
      <c r="E69" s="14">
        <v>11880</v>
      </c>
    </row>
    <row r="70" spans="1:5" ht="15">
      <c r="A70" s="28"/>
      <c r="B70" s="28"/>
      <c r="C70" s="9" t="s">
        <v>137</v>
      </c>
      <c r="D70" s="15" t="s">
        <v>138</v>
      </c>
      <c r="E70" s="14">
        <v>1430</v>
      </c>
    </row>
    <row r="71" spans="1:5" ht="15">
      <c r="A71" s="28"/>
      <c r="B71" s="28"/>
      <c r="C71" s="9" t="s">
        <v>17</v>
      </c>
      <c r="D71" s="15" t="s">
        <v>67</v>
      </c>
      <c r="E71" s="14">
        <v>5351.1</v>
      </c>
    </row>
    <row r="72" spans="1:5" ht="15">
      <c r="A72" s="29"/>
      <c r="B72" s="29"/>
      <c r="C72" s="9" t="s">
        <v>74</v>
      </c>
      <c r="D72" s="13" t="s">
        <v>57</v>
      </c>
      <c r="E72" s="10">
        <f>57385.15+28161.2+36685.93+3990.42+14543.1</f>
        <v>140765.8</v>
      </c>
    </row>
    <row r="73" spans="1:5" ht="15">
      <c r="A73" s="27">
        <v>13</v>
      </c>
      <c r="B73" s="24" t="s">
        <v>26</v>
      </c>
      <c r="C73" s="9" t="s">
        <v>17</v>
      </c>
      <c r="D73" s="13" t="s">
        <v>103</v>
      </c>
      <c r="E73" s="14">
        <v>363209.05</v>
      </c>
    </row>
    <row r="74" spans="1:5" ht="15">
      <c r="A74" s="28"/>
      <c r="B74" s="25"/>
      <c r="C74" s="21" t="s">
        <v>131</v>
      </c>
      <c r="D74" s="21" t="s">
        <v>132</v>
      </c>
      <c r="E74" s="14">
        <v>1522.5</v>
      </c>
    </row>
    <row r="75" spans="1:5" ht="15">
      <c r="A75" s="28"/>
      <c r="B75" s="25"/>
      <c r="C75" s="9" t="s">
        <v>78</v>
      </c>
      <c r="D75" s="21" t="s">
        <v>132</v>
      </c>
      <c r="E75" s="14">
        <v>4500</v>
      </c>
    </row>
    <row r="76" spans="1:5" ht="15">
      <c r="A76" s="29"/>
      <c r="B76" s="26"/>
      <c r="C76" s="9" t="s">
        <v>61</v>
      </c>
      <c r="D76" s="13" t="s">
        <v>62</v>
      </c>
      <c r="E76" s="14">
        <v>5600</v>
      </c>
    </row>
    <row r="77" spans="1:5" ht="15">
      <c r="A77" s="31">
        <v>14</v>
      </c>
      <c r="B77" s="33" t="s">
        <v>27</v>
      </c>
      <c r="C77" s="9" t="s">
        <v>53</v>
      </c>
      <c r="D77" s="13" t="s">
        <v>64</v>
      </c>
      <c r="E77" s="14">
        <v>124675.72</v>
      </c>
    </row>
    <row r="78" spans="1:5" ht="15">
      <c r="A78" s="31"/>
      <c r="B78" s="33"/>
      <c r="C78" s="9" t="s">
        <v>76</v>
      </c>
      <c r="D78" s="13" t="s">
        <v>67</v>
      </c>
      <c r="E78" s="14">
        <v>87331.93</v>
      </c>
    </row>
    <row r="79" spans="1:5" ht="15">
      <c r="A79" s="31"/>
      <c r="B79" s="33"/>
      <c r="C79" s="9" t="s">
        <v>65</v>
      </c>
      <c r="D79" s="13" t="s">
        <v>66</v>
      </c>
      <c r="E79" s="14">
        <v>23748.61</v>
      </c>
    </row>
    <row r="80" spans="1:5" ht="15">
      <c r="A80" s="31"/>
      <c r="B80" s="33"/>
      <c r="C80" s="9" t="s">
        <v>17</v>
      </c>
      <c r="D80" s="13" t="s">
        <v>67</v>
      </c>
      <c r="E80" s="14">
        <v>128324.06</v>
      </c>
    </row>
    <row r="81" spans="1:5" ht="15">
      <c r="A81" s="31"/>
      <c r="B81" s="33"/>
      <c r="C81" s="9" t="s">
        <v>56</v>
      </c>
      <c r="D81" s="13" t="s">
        <v>75</v>
      </c>
      <c r="E81" s="14">
        <v>93902.35</v>
      </c>
    </row>
    <row r="82" spans="1:5" ht="15">
      <c r="A82" s="31"/>
      <c r="B82" s="33"/>
      <c r="C82" s="9" t="s">
        <v>74</v>
      </c>
      <c r="D82" s="13" t="s">
        <v>57</v>
      </c>
      <c r="E82" s="14">
        <v>28396.14</v>
      </c>
    </row>
    <row r="83" spans="1:5" ht="15">
      <c r="A83" s="31"/>
      <c r="B83" s="33"/>
      <c r="C83" s="9" t="s">
        <v>46</v>
      </c>
      <c r="D83" s="13" t="s">
        <v>49</v>
      </c>
      <c r="E83" s="14">
        <v>257687.85</v>
      </c>
    </row>
    <row r="84" spans="1:5" ht="15">
      <c r="A84" s="31">
        <v>15</v>
      </c>
      <c r="B84" s="33" t="s">
        <v>28</v>
      </c>
      <c r="C84" s="16" t="s">
        <v>106</v>
      </c>
      <c r="D84" s="13" t="s">
        <v>52</v>
      </c>
      <c r="E84" s="14">
        <v>417238.24</v>
      </c>
    </row>
    <row r="85" spans="1:5" ht="30">
      <c r="A85" s="31"/>
      <c r="B85" s="33"/>
      <c r="C85" s="16" t="s">
        <v>107</v>
      </c>
      <c r="D85" s="13" t="s">
        <v>71</v>
      </c>
      <c r="E85" s="14">
        <v>50314.78</v>
      </c>
    </row>
    <row r="86" spans="1:5" ht="15">
      <c r="A86" s="31"/>
      <c r="B86" s="33"/>
      <c r="C86" s="16" t="s">
        <v>108</v>
      </c>
      <c r="D86" s="13" t="s">
        <v>51</v>
      </c>
      <c r="E86" s="14">
        <v>9070.87</v>
      </c>
    </row>
    <row r="87" spans="1:5" ht="30">
      <c r="A87" s="31"/>
      <c r="B87" s="33"/>
      <c r="C87" s="16" t="s">
        <v>109</v>
      </c>
      <c r="D87" s="13" t="s">
        <v>51</v>
      </c>
      <c r="E87" s="14">
        <v>9481</v>
      </c>
    </row>
    <row r="88" spans="1:5" ht="15">
      <c r="A88" s="31"/>
      <c r="B88" s="33"/>
      <c r="C88" s="16" t="s">
        <v>110</v>
      </c>
      <c r="D88" s="13" t="s">
        <v>51</v>
      </c>
      <c r="E88" s="14">
        <v>11396</v>
      </c>
    </row>
    <row r="89" spans="1:5" ht="30">
      <c r="A89" s="31"/>
      <c r="B89" s="33"/>
      <c r="C89" s="16" t="s">
        <v>111</v>
      </c>
      <c r="D89" s="13" t="s">
        <v>72</v>
      </c>
      <c r="E89" s="14">
        <v>41669.4</v>
      </c>
    </row>
    <row r="90" spans="1:5" ht="15">
      <c r="A90" s="31">
        <v>16</v>
      </c>
      <c r="B90" s="33" t="s">
        <v>29</v>
      </c>
      <c r="C90" s="9" t="s">
        <v>74</v>
      </c>
      <c r="D90" s="13" t="s">
        <v>59</v>
      </c>
      <c r="E90" s="10">
        <v>125060.54</v>
      </c>
    </row>
    <row r="91" spans="1:5" ht="15">
      <c r="A91" s="31"/>
      <c r="B91" s="33"/>
      <c r="C91" s="9" t="s">
        <v>46</v>
      </c>
      <c r="D91" s="13" t="s">
        <v>49</v>
      </c>
      <c r="E91" s="10">
        <v>10619</v>
      </c>
    </row>
    <row r="92" spans="1:5" ht="15">
      <c r="A92" s="31"/>
      <c r="B92" s="33"/>
      <c r="C92" s="9" t="s">
        <v>17</v>
      </c>
      <c r="D92" s="13" t="s">
        <v>67</v>
      </c>
      <c r="E92" s="10">
        <v>23876.64</v>
      </c>
    </row>
    <row r="93" spans="1:5" ht="15">
      <c r="A93" s="31"/>
      <c r="B93" s="33"/>
      <c r="C93" s="9" t="s">
        <v>53</v>
      </c>
      <c r="D93" s="13" t="s">
        <v>10</v>
      </c>
      <c r="E93" s="10">
        <v>11795</v>
      </c>
    </row>
    <row r="94" spans="1:5" ht="15">
      <c r="A94" s="27">
        <v>17</v>
      </c>
      <c r="B94" s="27" t="s">
        <v>30</v>
      </c>
      <c r="C94" s="9" t="s">
        <v>74</v>
      </c>
      <c r="D94" s="13" t="s">
        <v>43</v>
      </c>
      <c r="E94" s="10">
        <v>189505</v>
      </c>
    </row>
    <row r="95" spans="1:5" ht="15">
      <c r="A95" s="28"/>
      <c r="B95" s="28"/>
      <c r="C95" s="9" t="s">
        <v>78</v>
      </c>
      <c r="D95" s="13" t="s">
        <v>10</v>
      </c>
      <c r="E95" s="10">
        <v>2937</v>
      </c>
    </row>
    <row r="96" spans="1:5" ht="15">
      <c r="A96" s="28"/>
      <c r="B96" s="28"/>
      <c r="C96" s="9" t="s">
        <v>17</v>
      </c>
      <c r="D96" s="13" t="s">
        <v>67</v>
      </c>
      <c r="E96" s="10">
        <v>398062.41</v>
      </c>
    </row>
    <row r="97" spans="1:5" ht="15">
      <c r="A97" s="31">
        <v>18</v>
      </c>
      <c r="B97" s="33" t="s">
        <v>31</v>
      </c>
      <c r="C97" s="9" t="s">
        <v>46</v>
      </c>
      <c r="D97" s="13" t="s">
        <v>49</v>
      </c>
      <c r="E97" s="14">
        <v>30688.46</v>
      </c>
    </row>
    <row r="98" spans="1:5" ht="15">
      <c r="A98" s="31"/>
      <c r="B98" s="33"/>
      <c r="C98" s="9" t="s">
        <v>65</v>
      </c>
      <c r="D98" s="13" t="s">
        <v>66</v>
      </c>
      <c r="E98" s="14">
        <v>31544</v>
      </c>
    </row>
    <row r="99" spans="1:5" ht="30">
      <c r="A99" s="31"/>
      <c r="B99" s="33"/>
      <c r="C99" s="16" t="s">
        <v>107</v>
      </c>
      <c r="D99" s="13" t="s">
        <v>43</v>
      </c>
      <c r="E99" s="14">
        <f>5112</f>
        <v>5112</v>
      </c>
    </row>
    <row r="100" spans="1:5" ht="15">
      <c r="A100" s="31"/>
      <c r="B100" s="33"/>
      <c r="C100" s="16" t="s">
        <v>108</v>
      </c>
      <c r="D100" s="13" t="s">
        <v>43</v>
      </c>
      <c r="E100" s="14">
        <f>157892.6+0.38+0.16</f>
        <v>157893.14</v>
      </c>
    </row>
    <row r="101" spans="1:5" ht="15">
      <c r="A101" s="31"/>
      <c r="B101" s="33"/>
      <c r="C101" s="9" t="s">
        <v>74</v>
      </c>
      <c r="D101" s="13" t="s">
        <v>43</v>
      </c>
      <c r="E101" s="14">
        <v>295225.4</v>
      </c>
    </row>
    <row r="102" spans="1:5" ht="15">
      <c r="A102" s="31">
        <v>19</v>
      </c>
      <c r="B102" s="31" t="s">
        <v>32</v>
      </c>
      <c r="C102" s="9" t="s">
        <v>78</v>
      </c>
      <c r="D102" s="13" t="s">
        <v>92</v>
      </c>
      <c r="E102" s="10">
        <v>5298.96</v>
      </c>
    </row>
    <row r="103" spans="1:5" ht="15">
      <c r="A103" s="31"/>
      <c r="B103" s="31"/>
      <c r="C103" s="9" t="s">
        <v>74</v>
      </c>
      <c r="D103" s="13" t="s">
        <v>43</v>
      </c>
      <c r="E103" s="10">
        <f>26000+5343459</f>
        <v>5369459</v>
      </c>
    </row>
    <row r="104" spans="1:5" ht="15">
      <c r="A104" s="31"/>
      <c r="B104" s="31"/>
      <c r="C104" s="9" t="s">
        <v>141</v>
      </c>
      <c r="D104" s="13" t="s">
        <v>142</v>
      </c>
      <c r="E104" s="10">
        <v>2202</v>
      </c>
    </row>
    <row r="105" spans="1:5" ht="15">
      <c r="A105" s="31"/>
      <c r="B105" s="31"/>
      <c r="C105" s="9" t="s">
        <v>65</v>
      </c>
      <c r="D105" s="13" t="s">
        <v>66</v>
      </c>
      <c r="E105" s="10">
        <v>14459.68</v>
      </c>
    </row>
    <row r="106" spans="1:5" ht="15">
      <c r="A106" s="31"/>
      <c r="B106" s="31"/>
      <c r="C106" s="9" t="s">
        <v>46</v>
      </c>
      <c r="D106" s="13" t="s">
        <v>49</v>
      </c>
      <c r="E106" s="10">
        <v>2449</v>
      </c>
    </row>
    <row r="107" spans="1:5" ht="15">
      <c r="A107" s="31"/>
      <c r="B107" s="31"/>
      <c r="C107" s="9" t="s">
        <v>53</v>
      </c>
      <c r="D107" s="13" t="s">
        <v>64</v>
      </c>
      <c r="E107" s="10">
        <v>1219.4</v>
      </c>
    </row>
    <row r="108" spans="1:5" ht="15">
      <c r="A108" s="31"/>
      <c r="B108" s="31"/>
      <c r="C108" s="9" t="s">
        <v>17</v>
      </c>
      <c r="D108" s="13" t="s">
        <v>67</v>
      </c>
      <c r="E108" s="10">
        <f>8711.77+6600+1470+33530</f>
        <v>50311.770000000004</v>
      </c>
    </row>
    <row r="109" spans="1:5" ht="15">
      <c r="A109" s="27">
        <v>20</v>
      </c>
      <c r="B109" s="27" t="s">
        <v>33</v>
      </c>
      <c r="C109" s="21" t="s">
        <v>113</v>
      </c>
      <c r="D109" s="13" t="s">
        <v>43</v>
      </c>
      <c r="E109" s="10">
        <v>6134.4</v>
      </c>
    </row>
    <row r="110" spans="1:5" ht="15">
      <c r="A110" s="28"/>
      <c r="B110" s="28"/>
      <c r="C110" s="21" t="s">
        <v>89</v>
      </c>
      <c r="D110" s="13" t="s">
        <v>43</v>
      </c>
      <c r="E110" s="10">
        <v>92000</v>
      </c>
    </row>
    <row r="111" spans="1:5" ht="15">
      <c r="A111" s="28"/>
      <c r="B111" s="28"/>
      <c r="C111" s="9" t="s">
        <v>17</v>
      </c>
      <c r="D111" s="13" t="s">
        <v>43</v>
      </c>
      <c r="E111" s="10">
        <v>43197.98</v>
      </c>
    </row>
    <row r="112" spans="1:5" ht="15">
      <c r="A112" s="29"/>
      <c r="B112" s="29"/>
      <c r="C112" s="9" t="s">
        <v>46</v>
      </c>
      <c r="D112" s="13" t="s">
        <v>49</v>
      </c>
      <c r="E112" s="10">
        <v>18570</v>
      </c>
    </row>
    <row r="113" spans="1:5" ht="15">
      <c r="A113" s="31">
        <v>21</v>
      </c>
      <c r="B113" s="32" t="s">
        <v>34</v>
      </c>
      <c r="C113" s="9" t="s">
        <v>74</v>
      </c>
      <c r="D113" s="13" t="s">
        <v>44</v>
      </c>
      <c r="E113" s="10">
        <v>41674.52</v>
      </c>
    </row>
    <row r="114" spans="1:5" ht="15">
      <c r="A114" s="31"/>
      <c r="B114" s="32"/>
      <c r="C114" s="9" t="s">
        <v>78</v>
      </c>
      <c r="D114" s="13" t="s">
        <v>10</v>
      </c>
      <c r="E114" s="10">
        <v>18000</v>
      </c>
    </row>
    <row r="115" spans="1:5" ht="15">
      <c r="A115" s="31"/>
      <c r="B115" s="32"/>
      <c r="C115" s="9" t="s">
        <v>17</v>
      </c>
      <c r="D115" s="13" t="s">
        <v>10</v>
      </c>
      <c r="E115" s="10">
        <v>411673.8</v>
      </c>
    </row>
    <row r="116" spans="1:5" ht="30">
      <c r="A116" s="31"/>
      <c r="B116" s="32"/>
      <c r="C116" s="9" t="s">
        <v>65</v>
      </c>
      <c r="D116" s="13" t="s">
        <v>72</v>
      </c>
      <c r="E116" s="10">
        <v>8935.78</v>
      </c>
    </row>
    <row r="117" spans="1:5" ht="15">
      <c r="A117" s="31"/>
      <c r="B117" s="32"/>
      <c r="C117" s="9" t="s">
        <v>53</v>
      </c>
      <c r="D117" s="13" t="s">
        <v>10</v>
      </c>
      <c r="E117" s="10">
        <v>5260.3</v>
      </c>
    </row>
    <row r="118" spans="1:5" ht="15">
      <c r="A118" s="31"/>
      <c r="B118" s="32"/>
      <c r="C118" s="9" t="s">
        <v>76</v>
      </c>
      <c r="D118" s="13" t="s">
        <v>10</v>
      </c>
      <c r="E118" s="10">
        <v>1826.4</v>
      </c>
    </row>
    <row r="119" spans="1:5" ht="15">
      <c r="A119" s="31">
        <v>22</v>
      </c>
      <c r="B119" s="33" t="s">
        <v>36</v>
      </c>
      <c r="C119" s="9" t="s">
        <v>74</v>
      </c>
      <c r="D119" s="13" t="s">
        <v>45</v>
      </c>
      <c r="E119" s="10">
        <v>136334.69</v>
      </c>
    </row>
    <row r="120" spans="1:5" ht="15">
      <c r="A120" s="31"/>
      <c r="B120" s="33"/>
      <c r="C120" s="9" t="s">
        <v>53</v>
      </c>
      <c r="D120" s="13" t="s">
        <v>10</v>
      </c>
      <c r="E120" s="10">
        <f>174084.46+1000</f>
        <v>175084.46</v>
      </c>
    </row>
    <row r="121" spans="1:5" ht="15">
      <c r="A121" s="31"/>
      <c r="B121" s="33"/>
      <c r="C121" s="9" t="s">
        <v>46</v>
      </c>
      <c r="D121" s="13" t="s">
        <v>91</v>
      </c>
      <c r="E121" s="10">
        <v>2440</v>
      </c>
    </row>
    <row r="122" spans="1:5" ht="15">
      <c r="A122" s="31"/>
      <c r="B122" s="33"/>
      <c r="C122" s="9" t="s">
        <v>115</v>
      </c>
      <c r="D122" s="13" t="s">
        <v>43</v>
      </c>
      <c r="E122" s="10">
        <v>161200</v>
      </c>
    </row>
    <row r="123" spans="1:5" ht="15">
      <c r="A123" s="31"/>
      <c r="B123" s="33"/>
      <c r="C123" s="21" t="s">
        <v>113</v>
      </c>
      <c r="D123" s="21" t="s">
        <v>10</v>
      </c>
      <c r="E123" s="10">
        <v>11357</v>
      </c>
    </row>
    <row r="124" spans="1:5" ht="15">
      <c r="A124" s="31"/>
      <c r="B124" s="33"/>
      <c r="C124" s="9" t="s">
        <v>56</v>
      </c>
      <c r="D124" s="13" t="s">
        <v>75</v>
      </c>
      <c r="E124" s="10">
        <v>20023.56</v>
      </c>
    </row>
    <row r="125" spans="1:5" ht="15">
      <c r="A125" s="31"/>
      <c r="B125" s="33"/>
      <c r="C125" s="9" t="s">
        <v>17</v>
      </c>
      <c r="D125" s="13" t="s">
        <v>14</v>
      </c>
      <c r="E125" s="10">
        <f>32385.81+10000</f>
        <v>42385.81</v>
      </c>
    </row>
    <row r="126" spans="1:5" ht="15">
      <c r="A126" s="31">
        <v>23</v>
      </c>
      <c r="B126" s="31" t="s">
        <v>37</v>
      </c>
      <c r="C126" s="9" t="s">
        <v>74</v>
      </c>
      <c r="D126" s="13" t="s">
        <v>43</v>
      </c>
      <c r="E126" s="10">
        <v>2454.99</v>
      </c>
    </row>
    <row r="127" spans="1:5" ht="15">
      <c r="A127" s="31"/>
      <c r="B127" s="31"/>
      <c r="C127" s="9" t="s">
        <v>53</v>
      </c>
      <c r="D127" s="13" t="s">
        <v>43</v>
      </c>
      <c r="E127" s="10">
        <f>255.3+800+3970.48</f>
        <v>5025.78</v>
      </c>
    </row>
    <row r="128" spans="1:5" ht="30">
      <c r="A128" s="31"/>
      <c r="B128" s="31"/>
      <c r="C128" s="9" t="s">
        <v>97</v>
      </c>
      <c r="D128" s="13" t="s">
        <v>43</v>
      </c>
      <c r="E128" s="10">
        <v>21200</v>
      </c>
    </row>
    <row r="129" spans="1:5" ht="15">
      <c r="A129" s="31"/>
      <c r="B129" s="31"/>
      <c r="C129" s="9" t="s">
        <v>17</v>
      </c>
      <c r="D129" s="13" t="s">
        <v>43</v>
      </c>
      <c r="E129" s="10">
        <f>1344+5499</f>
        <v>6843</v>
      </c>
    </row>
    <row r="130" spans="1:5" ht="15">
      <c r="A130" s="31"/>
      <c r="B130" s="31"/>
      <c r="C130" s="9" t="s">
        <v>129</v>
      </c>
      <c r="D130" s="13" t="s">
        <v>43</v>
      </c>
      <c r="E130" s="10">
        <v>2771.01</v>
      </c>
    </row>
    <row r="131" spans="1:5" ht="15">
      <c r="A131" s="31"/>
      <c r="B131" s="31"/>
      <c r="C131" s="21" t="s">
        <v>113</v>
      </c>
      <c r="D131" s="21" t="s">
        <v>10</v>
      </c>
      <c r="E131" s="10">
        <v>24085</v>
      </c>
    </row>
    <row r="132" spans="1:5" ht="30">
      <c r="A132" s="31"/>
      <c r="B132" s="31"/>
      <c r="C132" s="9" t="s">
        <v>98</v>
      </c>
      <c r="D132" s="13" t="s">
        <v>43</v>
      </c>
      <c r="E132" s="10">
        <v>4200</v>
      </c>
    </row>
    <row r="133" spans="1:5" ht="15">
      <c r="A133" s="27">
        <v>24</v>
      </c>
      <c r="B133" s="27" t="s">
        <v>38</v>
      </c>
      <c r="C133" s="9" t="s">
        <v>53</v>
      </c>
      <c r="D133" s="13" t="s">
        <v>144</v>
      </c>
      <c r="E133" s="10">
        <f>990+24750+64000</f>
        <v>89740</v>
      </c>
    </row>
    <row r="134" spans="1:5" ht="15">
      <c r="A134" s="28"/>
      <c r="B134" s="28"/>
      <c r="C134" s="9" t="s">
        <v>46</v>
      </c>
      <c r="D134" s="13" t="s">
        <v>91</v>
      </c>
      <c r="E134" s="10">
        <v>114019</v>
      </c>
    </row>
    <row r="135" spans="1:5" ht="15">
      <c r="A135" s="28"/>
      <c r="B135" s="28"/>
      <c r="C135" s="9" t="s">
        <v>19</v>
      </c>
      <c r="D135" s="13" t="s">
        <v>55</v>
      </c>
      <c r="E135" s="10">
        <v>28500</v>
      </c>
    </row>
    <row r="136" spans="1:5" ht="15">
      <c r="A136" s="28"/>
      <c r="B136" s="28"/>
      <c r="C136" s="9" t="s">
        <v>61</v>
      </c>
      <c r="D136" s="13" t="s">
        <v>102</v>
      </c>
      <c r="E136" s="10">
        <v>2600</v>
      </c>
    </row>
    <row r="137" spans="1:5" ht="15">
      <c r="A137" s="29"/>
      <c r="B137" s="29"/>
      <c r="C137" s="9" t="s">
        <v>17</v>
      </c>
      <c r="D137" s="13" t="s">
        <v>60</v>
      </c>
      <c r="E137" s="10">
        <v>51733</v>
      </c>
    </row>
    <row r="138" spans="1:5" ht="30">
      <c r="A138" s="27">
        <v>25</v>
      </c>
      <c r="B138" s="24" t="s">
        <v>114</v>
      </c>
      <c r="C138" s="9" t="s">
        <v>134</v>
      </c>
      <c r="D138" s="13" t="s">
        <v>72</v>
      </c>
      <c r="E138" s="10">
        <v>45924</v>
      </c>
    </row>
    <row r="139" spans="1:5" ht="18.75" customHeight="1">
      <c r="A139" s="28"/>
      <c r="B139" s="25"/>
      <c r="C139" s="9" t="s">
        <v>46</v>
      </c>
      <c r="D139" s="13" t="s">
        <v>49</v>
      </c>
      <c r="E139" s="10">
        <v>800</v>
      </c>
    </row>
    <row r="140" spans="1:5" ht="18.75" customHeight="1">
      <c r="A140" s="29"/>
      <c r="B140" s="26"/>
      <c r="C140" s="9" t="s">
        <v>53</v>
      </c>
      <c r="D140" s="13" t="s">
        <v>135</v>
      </c>
      <c r="E140" s="10">
        <v>385</v>
      </c>
    </row>
    <row r="141" spans="1:5" ht="30">
      <c r="A141" s="27">
        <v>26</v>
      </c>
      <c r="B141" s="24" t="s">
        <v>39</v>
      </c>
      <c r="C141" s="9" t="s">
        <v>100</v>
      </c>
      <c r="D141" s="13" t="s">
        <v>43</v>
      </c>
      <c r="E141" s="10">
        <v>19764.57</v>
      </c>
    </row>
    <row r="142" spans="1:5" ht="15">
      <c r="A142" s="28"/>
      <c r="B142" s="25"/>
      <c r="C142" s="9" t="s">
        <v>74</v>
      </c>
      <c r="D142" s="13" t="s">
        <v>43</v>
      </c>
      <c r="E142" s="10">
        <v>20</v>
      </c>
    </row>
    <row r="143" spans="1:5" ht="15">
      <c r="A143" s="28"/>
      <c r="B143" s="25"/>
      <c r="C143" s="9" t="s">
        <v>46</v>
      </c>
      <c r="D143" s="13" t="s">
        <v>49</v>
      </c>
      <c r="E143" s="10">
        <v>9332</v>
      </c>
    </row>
    <row r="144" spans="1:5" ht="15">
      <c r="A144" s="28"/>
      <c r="B144" s="25"/>
      <c r="C144" s="9" t="s">
        <v>17</v>
      </c>
      <c r="D144" s="13" t="s">
        <v>60</v>
      </c>
      <c r="E144" s="10">
        <v>1812.6</v>
      </c>
    </row>
    <row r="145" spans="1:5" ht="15">
      <c r="A145" s="28"/>
      <c r="B145" s="25"/>
      <c r="C145" s="9" t="s">
        <v>65</v>
      </c>
      <c r="D145" s="13" t="s">
        <v>133</v>
      </c>
      <c r="E145" s="10">
        <v>7389</v>
      </c>
    </row>
    <row r="146" spans="1:5" ht="15">
      <c r="A146" s="28"/>
      <c r="B146" s="25"/>
      <c r="C146" s="9" t="s">
        <v>53</v>
      </c>
      <c r="D146" s="13" t="s">
        <v>10</v>
      </c>
      <c r="E146" s="10">
        <v>29394.64</v>
      </c>
    </row>
    <row r="147" spans="1:5" ht="15">
      <c r="A147" s="27">
        <v>27</v>
      </c>
      <c r="B147" s="24" t="s">
        <v>40</v>
      </c>
      <c r="C147" s="9" t="s">
        <v>74</v>
      </c>
      <c r="D147" s="13" t="s">
        <v>43</v>
      </c>
      <c r="E147" s="10">
        <v>368941.32</v>
      </c>
    </row>
    <row r="148" spans="1:5" ht="15">
      <c r="A148" s="28"/>
      <c r="B148" s="25"/>
      <c r="C148" s="9" t="s">
        <v>89</v>
      </c>
      <c r="D148" s="15" t="s">
        <v>58</v>
      </c>
      <c r="E148" s="10">
        <v>10040</v>
      </c>
    </row>
    <row r="149" spans="1:5" ht="15">
      <c r="A149" s="28"/>
      <c r="B149" s="25"/>
      <c r="C149" s="9" t="s">
        <v>56</v>
      </c>
      <c r="D149" s="21" t="s">
        <v>85</v>
      </c>
      <c r="E149" s="10">
        <v>40</v>
      </c>
    </row>
    <row r="150" spans="1:5" ht="15">
      <c r="A150" s="28"/>
      <c r="B150" s="25"/>
      <c r="C150" s="9" t="s">
        <v>17</v>
      </c>
      <c r="D150" s="13" t="s">
        <v>43</v>
      </c>
      <c r="E150" s="10">
        <v>61797.68</v>
      </c>
    </row>
    <row r="151" spans="1:5" ht="15">
      <c r="A151" s="28"/>
      <c r="B151" s="25"/>
      <c r="C151" s="9" t="s">
        <v>53</v>
      </c>
      <c r="D151" s="13" t="s">
        <v>43</v>
      </c>
      <c r="E151" s="10">
        <v>114</v>
      </c>
    </row>
    <row r="152" spans="1:5" ht="15">
      <c r="A152" s="29"/>
      <c r="B152" s="26"/>
      <c r="C152" s="9" t="s">
        <v>46</v>
      </c>
      <c r="D152" s="13" t="s">
        <v>49</v>
      </c>
      <c r="E152" s="10">
        <v>19250</v>
      </c>
    </row>
    <row r="153" spans="1:5" ht="15">
      <c r="A153" s="27">
        <v>28</v>
      </c>
      <c r="B153" s="42" t="s">
        <v>41</v>
      </c>
      <c r="C153" s="9" t="s">
        <v>46</v>
      </c>
      <c r="D153" s="13" t="s">
        <v>49</v>
      </c>
      <c r="E153" s="10">
        <v>5736</v>
      </c>
    </row>
    <row r="154" spans="1:5" ht="15">
      <c r="A154" s="28"/>
      <c r="B154" s="43"/>
      <c r="C154" s="9" t="s">
        <v>17</v>
      </c>
      <c r="D154" s="13" t="s">
        <v>79</v>
      </c>
      <c r="E154" s="10">
        <f>35365+7197</f>
        <v>42562</v>
      </c>
    </row>
    <row r="155" spans="1:5" ht="15">
      <c r="A155" s="28"/>
      <c r="B155" s="43"/>
      <c r="C155" s="9" t="s">
        <v>125</v>
      </c>
      <c r="D155" s="13" t="s">
        <v>73</v>
      </c>
      <c r="E155" s="10">
        <v>11652</v>
      </c>
    </row>
    <row r="156" spans="1:5" ht="15">
      <c r="A156" s="28"/>
      <c r="B156" s="43"/>
      <c r="C156" s="9" t="s">
        <v>126</v>
      </c>
      <c r="D156" s="13" t="s">
        <v>73</v>
      </c>
      <c r="E156" s="10">
        <f>1320+26722</f>
        <v>28042</v>
      </c>
    </row>
    <row r="157" spans="1:5" ht="15">
      <c r="A157" s="28"/>
      <c r="B157" s="43"/>
      <c r="C157" s="9" t="s">
        <v>74</v>
      </c>
      <c r="D157" s="13" t="s">
        <v>73</v>
      </c>
      <c r="E157" s="10">
        <v>139398</v>
      </c>
    </row>
    <row r="158" spans="1:5" ht="15">
      <c r="A158" s="27">
        <v>29</v>
      </c>
      <c r="B158" s="48" t="s">
        <v>123</v>
      </c>
      <c r="C158" s="17" t="s">
        <v>46</v>
      </c>
      <c r="D158" s="18" t="s">
        <v>49</v>
      </c>
      <c r="E158" s="19">
        <v>1479</v>
      </c>
    </row>
    <row r="159" spans="1:5" ht="15">
      <c r="A159" s="28"/>
      <c r="B159" s="49"/>
      <c r="C159" s="17" t="s">
        <v>17</v>
      </c>
      <c r="D159" s="18" t="s">
        <v>124</v>
      </c>
      <c r="E159" s="19">
        <f>12206.15+57845+20300</f>
        <v>90351.15</v>
      </c>
    </row>
    <row r="160" spans="1:5" ht="15">
      <c r="A160" s="27">
        <v>30</v>
      </c>
      <c r="B160" s="45" t="s">
        <v>68</v>
      </c>
      <c r="C160" s="9" t="s">
        <v>101</v>
      </c>
      <c r="D160" s="13" t="s">
        <v>84</v>
      </c>
      <c r="E160" s="10">
        <v>24500</v>
      </c>
    </row>
    <row r="161" spans="1:5" ht="15">
      <c r="A161" s="28"/>
      <c r="B161" s="46"/>
      <c r="C161" s="9" t="s">
        <v>17</v>
      </c>
      <c r="D161" s="13" t="s">
        <v>43</v>
      </c>
      <c r="E161" s="10">
        <v>81433.2</v>
      </c>
    </row>
    <row r="162" spans="1:5" ht="15">
      <c r="A162" s="29"/>
      <c r="B162" s="47"/>
      <c r="C162" s="9" t="s">
        <v>53</v>
      </c>
      <c r="D162" s="13" t="s">
        <v>10</v>
      </c>
      <c r="E162" s="10">
        <v>5018.64</v>
      </c>
    </row>
    <row r="163" spans="1:5" ht="15">
      <c r="A163" s="27">
        <v>31</v>
      </c>
      <c r="B163" s="44" t="s">
        <v>54</v>
      </c>
      <c r="C163" s="9" t="s">
        <v>46</v>
      </c>
      <c r="D163" s="13" t="s">
        <v>49</v>
      </c>
      <c r="E163" s="10">
        <v>5859261.87</v>
      </c>
    </row>
    <row r="164" spans="1:5" ht="15">
      <c r="A164" s="29"/>
      <c r="B164" s="44"/>
      <c r="C164" s="11" t="s">
        <v>17</v>
      </c>
      <c r="D164" s="9" t="s">
        <v>67</v>
      </c>
      <c r="E164" s="10">
        <v>5926</v>
      </c>
    </row>
    <row r="165" spans="1:5" ht="15">
      <c r="A165" s="27">
        <v>32</v>
      </c>
      <c r="B165" s="44" t="s">
        <v>128</v>
      </c>
      <c r="C165" s="11" t="s">
        <v>74</v>
      </c>
      <c r="D165" s="9" t="s">
        <v>13</v>
      </c>
      <c r="E165" s="10">
        <v>317783</v>
      </c>
    </row>
    <row r="166" spans="1:5" ht="15">
      <c r="A166" s="29"/>
      <c r="B166" s="44"/>
      <c r="C166" s="11" t="s">
        <v>53</v>
      </c>
      <c r="D166" s="9" t="s">
        <v>10</v>
      </c>
      <c r="E166" s="10">
        <v>600</v>
      </c>
    </row>
    <row r="167" spans="1:5" ht="15">
      <c r="A167" s="27">
        <v>33</v>
      </c>
      <c r="B167" s="50" t="s">
        <v>127</v>
      </c>
      <c r="C167" s="11" t="s">
        <v>74</v>
      </c>
      <c r="D167" s="9" t="s">
        <v>13</v>
      </c>
      <c r="E167" s="10">
        <v>13303.01</v>
      </c>
    </row>
    <row r="168" spans="1:5" ht="15">
      <c r="A168" s="28"/>
      <c r="B168" s="51"/>
      <c r="C168" s="11" t="s">
        <v>53</v>
      </c>
      <c r="D168" s="9" t="s">
        <v>10</v>
      </c>
      <c r="E168" s="10">
        <v>16721.16</v>
      </c>
    </row>
    <row r="169" spans="1:5" ht="15">
      <c r="A169" s="28"/>
      <c r="B169" s="51"/>
      <c r="C169" s="11" t="s">
        <v>17</v>
      </c>
      <c r="D169" s="9" t="s">
        <v>14</v>
      </c>
      <c r="E169" s="10">
        <v>7730</v>
      </c>
    </row>
    <row r="170" spans="1:5" ht="15">
      <c r="A170" s="29"/>
      <c r="B170" s="52"/>
      <c r="C170" s="11" t="s">
        <v>107</v>
      </c>
      <c r="D170" s="9" t="s">
        <v>67</v>
      </c>
      <c r="E170" s="10">
        <v>64614.7</v>
      </c>
    </row>
    <row r="171" spans="1:5" ht="15">
      <c r="A171" s="12">
        <v>34</v>
      </c>
      <c r="B171" s="20" t="s">
        <v>82</v>
      </c>
      <c r="C171" s="9" t="s">
        <v>17</v>
      </c>
      <c r="D171" s="13" t="s">
        <v>83</v>
      </c>
      <c r="E171" s="14">
        <v>12116</v>
      </c>
    </row>
    <row r="172" spans="1:5" ht="15">
      <c r="A172" s="12">
        <v>35</v>
      </c>
      <c r="B172" s="20" t="s">
        <v>143</v>
      </c>
      <c r="C172" s="9" t="s">
        <v>17</v>
      </c>
      <c r="D172" s="13" t="s">
        <v>35</v>
      </c>
      <c r="E172" s="14">
        <v>27139</v>
      </c>
    </row>
    <row r="173" spans="1:5" ht="15">
      <c r="A173" s="31">
        <v>36</v>
      </c>
      <c r="B173" s="33" t="s">
        <v>42</v>
      </c>
      <c r="C173" s="9" t="s">
        <v>56</v>
      </c>
      <c r="D173" s="21" t="s">
        <v>85</v>
      </c>
      <c r="E173" s="14">
        <f>325+2750</f>
        <v>3075</v>
      </c>
    </row>
    <row r="174" spans="1:5" ht="15">
      <c r="A174" s="31"/>
      <c r="B174" s="33"/>
      <c r="C174" s="9" t="s">
        <v>74</v>
      </c>
      <c r="D174" s="21" t="s">
        <v>86</v>
      </c>
      <c r="E174" s="14">
        <f>33836.93+46061.8</f>
        <v>79898.73000000001</v>
      </c>
    </row>
    <row r="175" spans="1:5" ht="15">
      <c r="A175" s="31"/>
      <c r="B175" s="33"/>
      <c r="C175" s="9" t="s">
        <v>17</v>
      </c>
      <c r="D175" s="21" t="s">
        <v>87</v>
      </c>
      <c r="E175" s="14">
        <v>280003.15</v>
      </c>
    </row>
    <row r="176" spans="1:5" ht="15">
      <c r="A176" s="31"/>
      <c r="B176" s="33"/>
      <c r="C176" s="9" t="s">
        <v>78</v>
      </c>
      <c r="D176" s="13" t="s">
        <v>84</v>
      </c>
      <c r="E176" s="14">
        <v>234.64</v>
      </c>
    </row>
    <row r="177" spans="1:5" ht="15">
      <c r="A177" s="31"/>
      <c r="B177" s="33"/>
      <c r="C177" s="9" t="s">
        <v>53</v>
      </c>
      <c r="D177" s="13" t="s">
        <v>10</v>
      </c>
      <c r="E177" s="14">
        <f>4290.96+0.52</f>
        <v>4291.4800000000005</v>
      </c>
    </row>
    <row r="178" spans="1:5" ht="15">
      <c r="A178" s="31"/>
      <c r="B178" s="33"/>
      <c r="C178" s="9" t="s">
        <v>46</v>
      </c>
      <c r="D178" s="13" t="s">
        <v>49</v>
      </c>
      <c r="E178" s="14">
        <f>1900+30125</f>
        <v>32025</v>
      </c>
    </row>
    <row r="179" spans="1:5" ht="15">
      <c r="A179" s="31"/>
      <c r="B179" s="33"/>
      <c r="C179" s="21" t="s">
        <v>65</v>
      </c>
      <c r="D179" s="21" t="s">
        <v>88</v>
      </c>
      <c r="E179" s="14">
        <v>3881</v>
      </c>
    </row>
    <row r="180" spans="1:5" ht="15">
      <c r="A180" s="8"/>
      <c r="B180" s="8"/>
      <c r="C180" s="8" t="s">
        <v>80</v>
      </c>
      <c r="D180" s="8"/>
      <c r="E180" s="7"/>
    </row>
  </sheetData>
  <sheetProtection/>
  <mergeCells count="79">
    <mergeCell ref="B138:B140"/>
    <mergeCell ref="A138:A140"/>
    <mergeCell ref="A97:A101"/>
    <mergeCell ref="A68:A72"/>
    <mergeCell ref="B68:B72"/>
    <mergeCell ref="A119:A125"/>
    <mergeCell ref="B126:B132"/>
    <mergeCell ref="B109:B112"/>
    <mergeCell ref="A109:A112"/>
    <mergeCell ref="A102:A108"/>
    <mergeCell ref="B102:B108"/>
    <mergeCell ref="B97:B101"/>
    <mergeCell ref="A33:A35"/>
    <mergeCell ref="B33:B35"/>
    <mergeCell ref="B84:B89"/>
    <mergeCell ref="A84:A89"/>
    <mergeCell ref="A73:A76"/>
    <mergeCell ref="B73:B76"/>
    <mergeCell ref="B77:B83"/>
    <mergeCell ref="A77:A83"/>
    <mergeCell ref="B59:B62"/>
    <mergeCell ref="A59:A62"/>
    <mergeCell ref="B173:B179"/>
    <mergeCell ref="A173:A179"/>
    <mergeCell ref="B153:B157"/>
    <mergeCell ref="A153:A157"/>
    <mergeCell ref="A163:A164"/>
    <mergeCell ref="B163:B164"/>
    <mergeCell ref="A160:A162"/>
    <mergeCell ref="B160:B162"/>
    <mergeCell ref="A158:A159"/>
    <mergeCell ref="B158:B159"/>
    <mergeCell ref="B167:B170"/>
    <mergeCell ref="A167:A170"/>
    <mergeCell ref="B165:B166"/>
    <mergeCell ref="A165:A166"/>
    <mergeCell ref="A11:A14"/>
    <mergeCell ref="B21:B24"/>
    <mergeCell ref="A15:A20"/>
    <mergeCell ref="B15:B20"/>
    <mergeCell ref="B51:B58"/>
    <mergeCell ref="A36:A38"/>
    <mergeCell ref="A48:A50"/>
    <mergeCell ref="A39:A47"/>
    <mergeCell ref="B36:B38"/>
    <mergeCell ref="B48:B50"/>
    <mergeCell ref="B39:B47"/>
    <mergeCell ref="A25:A32"/>
    <mergeCell ref="B25:B32"/>
    <mergeCell ref="B11:B14"/>
    <mergeCell ref="A51:A58"/>
    <mergeCell ref="A21:A24"/>
    <mergeCell ref="A1:E1"/>
    <mergeCell ref="A2:E2"/>
    <mergeCell ref="A3:E3"/>
    <mergeCell ref="A4:E4"/>
    <mergeCell ref="C8:C9"/>
    <mergeCell ref="A5:E5"/>
    <mergeCell ref="E8:E9"/>
    <mergeCell ref="A6:E6"/>
    <mergeCell ref="B8:B9"/>
    <mergeCell ref="A8:A9"/>
    <mergeCell ref="D8:D9"/>
    <mergeCell ref="B147:B152"/>
    <mergeCell ref="A147:A152"/>
    <mergeCell ref="A141:A146"/>
    <mergeCell ref="B141:B146"/>
    <mergeCell ref="B63:B67"/>
    <mergeCell ref="A63:A67"/>
    <mergeCell ref="A126:A132"/>
    <mergeCell ref="A133:A137"/>
    <mergeCell ref="B133:B137"/>
    <mergeCell ref="A94:A96"/>
    <mergeCell ref="B94:B96"/>
    <mergeCell ref="B113:B118"/>
    <mergeCell ref="B90:B93"/>
    <mergeCell ref="A90:A93"/>
    <mergeCell ref="A113:A118"/>
    <mergeCell ref="B119:B125"/>
  </mergeCells>
  <printOptions/>
  <pageMargins left="0.4330708661417323" right="0.3937007874015748" top="0.7874015748031497" bottom="0.3937007874015748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Деркач Олександр</cp:lastModifiedBy>
  <cp:lastPrinted>2018-11-26T09:15:08Z</cp:lastPrinted>
  <dcterms:created xsi:type="dcterms:W3CDTF">2015-06-08T07:11:11Z</dcterms:created>
  <dcterms:modified xsi:type="dcterms:W3CDTF">2018-12-06T13:10:01Z</dcterms:modified>
  <cp:category/>
  <cp:version/>
  <cp:contentType/>
  <cp:contentStatus/>
</cp:coreProperties>
</file>